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31.01.2025 ALOCARE FEB 202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'31.01.2025 ALOCARE FEB 2025'!$A$1:$BK$98</definedName>
  </definedNames>
  <calcPr calcId="125725"/>
</workbook>
</file>

<file path=xl/calcChain.xml><?xml version="1.0" encoding="utf-8"?>
<calcChain xmlns="http://schemas.openxmlformats.org/spreadsheetml/2006/main">
  <c r="T98" i="4"/>
  <c r="S98"/>
  <c r="R98"/>
  <c r="Q98"/>
  <c r="N98"/>
  <c r="M98"/>
  <c r="L98"/>
  <c r="K98"/>
  <c r="I98"/>
  <c r="H98"/>
  <c r="G98"/>
  <c r="U97"/>
  <c r="O97"/>
  <c r="J97"/>
  <c r="U96"/>
  <c r="O96"/>
  <c r="P96" s="1"/>
  <c r="J96"/>
  <c r="U95"/>
  <c r="O95"/>
  <c r="J95"/>
  <c r="U94"/>
  <c r="O94"/>
  <c r="P94" s="1"/>
  <c r="J94"/>
  <c r="U93"/>
  <c r="O93"/>
  <c r="J93"/>
  <c r="U92"/>
  <c r="O92"/>
  <c r="P92" s="1"/>
  <c r="J92"/>
  <c r="U91"/>
  <c r="O91"/>
  <c r="J91"/>
  <c r="U90"/>
  <c r="O90"/>
  <c r="P90" s="1"/>
  <c r="J90"/>
  <c r="U89"/>
  <c r="O89"/>
  <c r="J89"/>
  <c r="U88"/>
  <c r="O88"/>
  <c r="P88" s="1"/>
  <c r="J88"/>
  <c r="U87"/>
  <c r="O87"/>
  <c r="J87"/>
  <c r="U86"/>
  <c r="O86"/>
  <c r="P86" s="1"/>
  <c r="J86"/>
  <c r="U85"/>
  <c r="O85"/>
  <c r="J85"/>
  <c r="U84"/>
  <c r="O84"/>
  <c r="P84" s="1"/>
  <c r="J84"/>
  <c r="U83"/>
  <c r="O83"/>
  <c r="J83"/>
  <c r="U82"/>
  <c r="O82"/>
  <c r="P82" s="1"/>
  <c r="J82"/>
  <c r="U81"/>
  <c r="O81"/>
  <c r="J81"/>
  <c r="U80"/>
  <c r="O80"/>
  <c r="P80" s="1"/>
  <c r="J80"/>
  <c r="U79"/>
  <c r="O79"/>
  <c r="J79"/>
  <c r="U78"/>
  <c r="O78"/>
  <c r="J78"/>
  <c r="U77"/>
  <c r="O77"/>
  <c r="J77"/>
  <c r="P77" s="1"/>
  <c r="U76"/>
  <c r="O76"/>
  <c r="J76"/>
  <c r="U75"/>
  <c r="O75"/>
  <c r="J75"/>
  <c r="P75" s="1"/>
  <c r="U74"/>
  <c r="O74"/>
  <c r="J74"/>
  <c r="U73"/>
  <c r="O73"/>
  <c r="J73"/>
  <c r="P73" s="1"/>
  <c r="U72"/>
  <c r="O72"/>
  <c r="J72"/>
  <c r="U71"/>
  <c r="O71"/>
  <c r="J71"/>
  <c r="P71" s="1"/>
  <c r="U70"/>
  <c r="O70"/>
  <c r="J70"/>
  <c r="U69"/>
  <c r="O69"/>
  <c r="J69"/>
  <c r="P69" s="1"/>
  <c r="U68"/>
  <c r="O68"/>
  <c r="J68"/>
  <c r="U67"/>
  <c r="O67"/>
  <c r="J67"/>
  <c r="P67" s="1"/>
  <c r="U66"/>
  <c r="O66"/>
  <c r="J66"/>
  <c r="U65"/>
  <c r="O65"/>
  <c r="J65"/>
  <c r="P65" s="1"/>
  <c r="U64"/>
  <c r="O64"/>
  <c r="J64"/>
  <c r="U63"/>
  <c r="O63"/>
  <c r="J63"/>
  <c r="P63" s="1"/>
  <c r="U62"/>
  <c r="O62"/>
  <c r="J62"/>
  <c r="U61"/>
  <c r="O61"/>
  <c r="J61"/>
  <c r="P61" s="1"/>
  <c r="U60"/>
  <c r="O60"/>
  <c r="J60"/>
  <c r="U59"/>
  <c r="O59"/>
  <c r="J59"/>
  <c r="P59" s="1"/>
  <c r="U58"/>
  <c r="O58"/>
  <c r="J58"/>
  <c r="U57"/>
  <c r="O57"/>
  <c r="J57"/>
  <c r="P57" s="1"/>
  <c r="U56"/>
  <c r="O56"/>
  <c r="J56"/>
  <c r="U55"/>
  <c r="O55"/>
  <c r="J55"/>
  <c r="P55" s="1"/>
  <c r="U54"/>
  <c r="O54"/>
  <c r="J54"/>
  <c r="U53"/>
  <c r="O53"/>
  <c r="J53"/>
  <c r="P53" s="1"/>
  <c r="U52"/>
  <c r="O52"/>
  <c r="J52"/>
  <c r="U51"/>
  <c r="O51"/>
  <c r="J51"/>
  <c r="P51" s="1"/>
  <c r="U50"/>
  <c r="O50"/>
  <c r="J50"/>
  <c r="U49"/>
  <c r="O49"/>
  <c r="J49"/>
  <c r="P49" s="1"/>
  <c r="U48"/>
  <c r="O48"/>
  <c r="J48"/>
  <c r="U47"/>
  <c r="O47"/>
  <c r="J47"/>
  <c r="P47" s="1"/>
  <c r="U46"/>
  <c r="O46"/>
  <c r="J46"/>
  <c r="U45"/>
  <c r="O45"/>
  <c r="J45"/>
  <c r="P45" s="1"/>
  <c r="U44"/>
  <c r="O44"/>
  <c r="J44"/>
  <c r="U43"/>
  <c r="O43"/>
  <c r="F43"/>
  <c r="J43" s="1"/>
  <c r="P43" s="1"/>
  <c r="U42"/>
  <c r="O42"/>
  <c r="J42"/>
  <c r="U41"/>
  <c r="O41"/>
  <c r="J41"/>
  <c r="P41" s="1"/>
  <c r="U40"/>
  <c r="O40"/>
  <c r="J40"/>
  <c r="U39"/>
  <c r="O39"/>
  <c r="J39"/>
  <c r="P39" s="1"/>
  <c r="F39"/>
  <c r="U38"/>
  <c r="O38"/>
  <c r="J38"/>
  <c r="U37"/>
  <c r="O37"/>
  <c r="P37" s="1"/>
  <c r="J37"/>
  <c r="U36"/>
  <c r="O36"/>
  <c r="J36"/>
  <c r="U35"/>
  <c r="O35"/>
  <c r="P35" s="1"/>
  <c r="J35"/>
  <c r="U34"/>
  <c r="O34"/>
  <c r="F34"/>
  <c r="J34" s="1"/>
  <c r="P34" s="1"/>
  <c r="U33"/>
  <c r="O33"/>
  <c r="J33"/>
  <c r="P33" s="1"/>
  <c r="U32"/>
  <c r="O32"/>
  <c r="J32"/>
  <c r="P32" s="1"/>
  <c r="U31"/>
  <c r="O31"/>
  <c r="J31"/>
  <c r="P31" s="1"/>
  <c r="U30"/>
  <c r="O30"/>
  <c r="J30"/>
  <c r="P30" s="1"/>
  <c r="F30"/>
  <c r="U29"/>
  <c r="O29"/>
  <c r="F29"/>
  <c r="J29" s="1"/>
  <c r="P29" s="1"/>
  <c r="U28"/>
  <c r="O28"/>
  <c r="J28"/>
  <c r="U27"/>
  <c r="O27"/>
  <c r="J27"/>
  <c r="P27" s="1"/>
  <c r="U26"/>
  <c r="O26"/>
  <c r="J26"/>
  <c r="U25"/>
  <c r="O25"/>
  <c r="J25"/>
  <c r="P25" s="1"/>
  <c r="U24"/>
  <c r="O24"/>
  <c r="F24"/>
  <c r="J24" s="1"/>
  <c r="P24" s="1"/>
  <c r="U23"/>
  <c r="O23"/>
  <c r="P23" s="1"/>
  <c r="J23"/>
  <c r="U22"/>
  <c r="O22"/>
  <c r="J22"/>
  <c r="U21"/>
  <c r="O21"/>
  <c r="P21" s="1"/>
  <c r="J21"/>
  <c r="U20"/>
  <c r="O20"/>
  <c r="J20"/>
  <c r="U19"/>
  <c r="O19"/>
  <c r="J19"/>
  <c r="U18"/>
  <c r="O18"/>
  <c r="J18"/>
  <c r="P18" s="1"/>
  <c r="U17"/>
  <c r="O17"/>
  <c r="J17"/>
  <c r="U16"/>
  <c r="O16"/>
  <c r="J16"/>
  <c r="P16" s="1"/>
  <c r="U15"/>
  <c r="O15"/>
  <c r="J15"/>
  <c r="U14"/>
  <c r="O14"/>
  <c r="J14"/>
  <c r="P14" s="1"/>
  <c r="U13"/>
  <c r="O13"/>
  <c r="J13"/>
  <c r="U12"/>
  <c r="O12"/>
  <c r="J12"/>
  <c r="P12" s="1"/>
  <c r="U11"/>
  <c r="O11"/>
  <c r="J11"/>
  <c r="U10"/>
  <c r="O10"/>
  <c r="J10"/>
  <c r="P10" s="1"/>
  <c r="U9"/>
  <c r="O9"/>
  <c r="J9"/>
  <c r="U8"/>
  <c r="O8"/>
  <c r="J8"/>
  <c r="P8" s="1"/>
  <c r="U7"/>
  <c r="O7"/>
  <c r="J7"/>
  <c r="U6"/>
  <c r="O6"/>
  <c r="J6"/>
  <c r="P6" s="1"/>
  <c r="U5"/>
  <c r="O5"/>
  <c r="F5"/>
  <c r="U4"/>
  <c r="O4"/>
  <c r="J4"/>
  <c r="P4" s="1"/>
  <c r="U3"/>
  <c r="O3"/>
  <c r="J3"/>
  <c r="P3" s="1"/>
  <c r="U2"/>
  <c r="U98" s="1"/>
  <c r="O2"/>
  <c r="O98" s="1"/>
  <c r="J2"/>
  <c r="P2" s="1"/>
  <c r="F98" l="1"/>
  <c r="P9"/>
  <c r="P13"/>
  <c r="P17"/>
  <c r="P22"/>
  <c r="P26"/>
  <c r="P36"/>
  <c r="P40"/>
  <c r="P44"/>
  <c r="P48"/>
  <c r="P52"/>
  <c r="P56"/>
  <c r="P60"/>
  <c r="P64"/>
  <c r="P68"/>
  <c r="P72"/>
  <c r="P76"/>
  <c r="P81"/>
  <c r="P85"/>
  <c r="P89"/>
  <c r="P93"/>
  <c r="P97"/>
  <c r="P7"/>
  <c r="P11"/>
  <c r="P15"/>
  <c r="P19"/>
  <c r="P20"/>
  <c r="P28"/>
  <c r="P38"/>
  <c r="P42"/>
  <c r="P46"/>
  <c r="P50"/>
  <c r="P54"/>
  <c r="P58"/>
  <c r="P62"/>
  <c r="P66"/>
  <c r="P70"/>
  <c r="P74"/>
  <c r="P78"/>
  <c r="P79"/>
  <c r="P83"/>
  <c r="P87"/>
  <c r="P91"/>
  <c r="P95"/>
  <c r="P98"/>
  <c r="J98"/>
  <c r="J5"/>
  <c r="P5" s="1"/>
</calcChain>
</file>

<file path=xl/sharedStrings.xml><?xml version="1.0" encoding="utf-8"?>
<sst xmlns="http://schemas.openxmlformats.org/spreadsheetml/2006/main" count="307" uniqueCount="307">
  <si>
    <t>nr inreg</t>
  </si>
  <si>
    <t>COD</t>
  </si>
  <si>
    <t>nr contract</t>
  </si>
  <si>
    <t xml:space="preserve"> SPITALE</t>
  </si>
  <si>
    <t>CUI</t>
  </si>
  <si>
    <t>DRG IAN</t>
  </si>
  <si>
    <t>CHR IAN</t>
  </si>
  <si>
    <t>PAL IAN</t>
  </si>
  <si>
    <t>SSZ IAN</t>
  </si>
  <si>
    <t>TOTAL IANUARIE</t>
  </si>
  <si>
    <t>DRG FEB</t>
  </si>
  <si>
    <t>CHR FEB</t>
  </si>
  <si>
    <t>PAL FEB</t>
  </si>
  <si>
    <t>SSZ FEB</t>
  </si>
  <si>
    <t>TOTAL FEBRUARIE</t>
  </si>
  <si>
    <t>TOTAL IAN</t>
  </si>
  <si>
    <t>DRG CONTRACT OCT</t>
  </si>
  <si>
    <t>CHR CONTRACT OCT</t>
  </si>
  <si>
    <t>PAL CONTRACT OCT</t>
  </si>
  <si>
    <t>SSZ CONTRACT OCT</t>
  </si>
  <si>
    <t>VALOARE  CONTRACT OCT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</si>
  <si>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</si>
  <si>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</si>
  <si>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</si>
  <si>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</si>
  <si>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</si>
  <si>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</si>
  <si>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</si>
  <si>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</si>
  <si>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</si>
  <si>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</si>
  <si>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</si>
  <si>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</si>
  <si>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</si>
  <si>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</si>
  <si>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</si>
  <si>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</si>
  <si>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</si>
  <si>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</si>
  <si>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</si>
  <si>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</si>
  <si>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</si>
  <si>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</si>
  <si>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</si>
  <si>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</si>
  <si>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</si>
  <si>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</si>
  <si>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</si>
  <si>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</si>
  <si>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</si>
  <si>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</si>
  <si>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</si>
  <si>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</si>
  <si>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</si>
  <si>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</si>
  <si>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</si>
  <si>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</si>
  <si>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</si>
  <si>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</si>
  <si>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</si>
  <si>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</si>
  <si>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</si>
  <si>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</si>
  <si>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</si>
  <si>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</si>
  <si>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</si>
  <si>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</si>
  <si>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</si>
  <si>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</si>
  <si>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</si>
  <si>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</si>
  <si>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</si>
  <si>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</si>
  <si>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</si>
  <si>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</si>
  <si>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</si>
  <si>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</si>
  <si>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</si>
  <si>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</si>
  <si>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</si>
  <si>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</si>
  <si>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</si>
  <si>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</si>
  <si>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</si>
  <si>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</si>
  <si>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</si>
  <si>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</si>
  <si>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</si>
  <si>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</si>
  <si>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</si>
  <si>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</si>
  <si>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</si>
  <si>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</si>
  <si>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</si>
  <si>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</si>
  <si>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</si>
  <si>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</si>
  <si>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</si>
  <si>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</si>
  <si>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</si>
  <si>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</si>
  <si>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</si>
  <si>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</si>
  <si>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</si>
  <si>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</si>
  <si>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</si>
  <si>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</si>
  <si>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</si>
  <si>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</si>
  <si>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</si>
  <si>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</si>
  <si>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</si>
  <si>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</si>
  <si>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</si>
  <si>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</si>
  <si>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</si>
  <si>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</si>
  <si>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</si>
  <si>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</si>
  <si>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</si>
  <si>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</si>
  <si>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</si>
  <si>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</si>
  <si>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</si>
  <si>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</si>
  <si>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</si>
  <si>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</si>
  <si>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U0025/2021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</si>
  <si>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</si>
  <si>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</si>
  <si>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</si>
  <si>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</si>
  <si>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</si>
  <si>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</si>
  <si>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</si>
  <si>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</si>
  <si>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</si>
  <si>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</si>
  <si>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</si>
  <si>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</si>
  <si>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</si>
  <si>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</si>
  <si>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</si>
  <si>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</si>
  <si>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</si>
  <si>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</si>
  <si>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</si>
  <si>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</si>
  <si>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</si>
  <si>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</si>
  <si>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</si>
  <si>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</si>
  <si>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</si>
  <si>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</si>
  <si>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</si>
  <si>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</si>
  <si>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</si>
  <si>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</si>
  <si>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</si>
  <si>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</si>
  <si>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</si>
  <si>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</si>
  <si>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</si>
  <si>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</si>
  <si>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</si>
  <si>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</si>
  <si>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</si>
  <si>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</si>
  <si>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</si>
  <si>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</si>
  <si>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</si>
  <si>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</si>
  <si>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</si>
  <si>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</si>
  <si>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</si>
  <si>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</si>
  <si>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</si>
  <si>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</si>
  <si>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</si>
  <si>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</si>
  <si>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</si>
  <si>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</si>
  <si>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</si>
  <si>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</si>
  <si>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</si>
  <si>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</si>
  <si>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</si>
  <si>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</si>
  <si>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</si>
  <si>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</si>
  <si>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</si>
  <si>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</si>
  <si>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</si>
  <si>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</si>
  <si>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</si>
  <si>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</si>
  <si>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</si>
  <si>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</si>
  <si>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</si>
  <si>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</si>
  <si>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</si>
  <si>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</si>
  <si>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</si>
  <si>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</si>
  <si>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</si>
  <si>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</si>
  <si>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</si>
  <si>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</si>
  <si>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</si>
  <si>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</si>
  <si>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</si>
  <si>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</si>
  <si>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</si>
  <si>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</si>
  <si>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</si>
  <si>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</si>
  <si>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</si>
  <si>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</si>
  <si>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</si>
  <si>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</si>
  <si>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U0093/2021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</si>
  <si>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</si>
  <si>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</si>
  <si>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</si>
  <si>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</si>
  <si>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</si>
  <si>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</si>
  <si>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</si>
  <si>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</si>
  <si>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</si>
  <si>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</si>
  <si>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</si>
  <si>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</si>
  <si>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</si>
  <si>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</si>
  <si>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</si>
  <si>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</si>
  <si>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</si>
  <si>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</si>
  <si>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</si>
  <si>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</si>
  <si>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</si>
  <si>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</si>
  <si>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</si>
  <si>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</si>
  <si>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</si>
  <si>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</si>
  <si>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</si>
  <si>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</si>
  <si>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</si>
  <si>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b_152</t>
  </si>
  <si>
    <t>SC ELIGON PHARMA SRL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</si>
  <si>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</si>
  <si>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</si>
  <si>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</si>
  <si>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</si>
  <si>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</si>
  <si>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</si>
  <si>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</si>
  <si>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</si>
  <si>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</si>
  <si>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</si>
  <si>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</si>
  <si>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</si>
  <si>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</si>
  <si>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</si>
  <si>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</si>
  <si>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</si>
  <si>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</si>
  <si>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</si>
  <si>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</si>
  <si>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</si>
  <si>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</si>
  <si>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</si>
  <si>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</si>
  <si>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</si>
  <si>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</si>
  <si>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</si>
  <si>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</si>
  <si>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</si>
  <si>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</si>
  <si>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</si>
  <si>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</si>
  <si>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</si>
  <si>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</si>
  <si>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</si>
  <si>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</si>
  <si>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</si>
  <si>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</si>
  <si>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</si>
  <si>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</si>
  <si>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</si>
  <si>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</si>
  <si>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</si>
  <si>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</si>
  <si>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</si>
  <si>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</si>
  <si>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</si>
  <si>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</si>
  <si>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</si>
  <si>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B_173</t>
  </si>
  <si>
    <t>SC ATHENA HEALT SRL</t>
  </si>
  <si>
    <t>B_174</t>
  </si>
  <si>
    <t>SC GLOBAL MEDICAL ULTRA SRL</t>
  </si>
  <si>
    <t>B_172</t>
  </si>
  <si>
    <t>SC ST LUKAS CLINIC SRL</t>
  </si>
  <si>
    <t>TOTAL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</si>
</sst>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3" fontId="0" fillId="2" borderId="1" xfId="2" applyFont="1" applyFill="1" applyBorder="1" applyAlignment="1">
      <alignment wrapText="1"/>
    </xf>
    <xf numFmtId="43" fontId="0" fillId="2" borderId="1" xfId="2" applyFont="1" applyFill="1" applyBorder="1" applyAlignment="1">
      <alignment horizontal="center" wrapText="1"/>
    </xf>
    <xf numFmtId="43" fontId="3" fillId="2" borderId="1" xfId="2" applyFont="1" applyFill="1" applyBorder="1" applyAlignment="1">
      <alignment horizontal="center" wrapText="1"/>
    </xf>
    <xf numFmtId="43" fontId="0" fillId="2" borderId="1" xfId="2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43" fontId="3" fillId="2" borderId="1" xfId="2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3" fontId="0" fillId="2" borderId="0" xfId="0" applyNumberForma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43" fontId="0" fillId="2" borderId="0" xfId="2" applyFont="1" applyFill="1"/>
    <xf numFmtId="43" fontId="3" fillId="2" borderId="0" xfId="2" applyFont="1" applyFill="1"/>
    <xf numFmtId="43" fontId="0" fillId="2" borderId="1" xfId="1" applyFont="1" applyFill="1" applyBorder="1"/>
  </cellXfs>
  <cellStyles count="7">
    <cellStyle name="Comma" xfId="1" builtinId="3"/>
    <cellStyle name="Comma 2" xfId="3"/>
    <cellStyle name="Comma 3" xfId="4"/>
    <cellStyle name="Normal" xfId="0" builtinId="0"/>
    <cellStyle name="Normal 2 2" xfId="5"/>
    <cellStyle name="Normal 3" xfId="6"/>
    <cellStyle name="Virgulă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98"/>
  <sheetViews>
    <sheetView tabSelected="1" workbookViewId="0">
      <pane xSplit="4" ySplit="1" topLeftCell="E50" activePane="bottomRight" state="frozen"/>
      <selection pane="topRight" activeCell="C1" sqref="C1"/>
      <selection pane="bottomLeft" activeCell="A7" sqref="A7"/>
      <selection pane="bottomRight" activeCell="F113" sqref="F113"/>
    </sheetView>
  </sheetViews>
  <sheetFormatPr defaultRowHeight="15" customHeight="1"/>
  <cols>
    <col min="1" max="1" width="7.5703125" style="1" hidden="1" customWidth="1"/>
    <col min="2" max="2" width="11.140625" style="1" bestFit="1" customWidth="1"/>
    <col min="3" max="3" width="11.140625" style="17" customWidth="1"/>
    <col min="4" max="4" width="52" style="17" customWidth="1"/>
    <col min="5" max="5" width="12.7109375" style="18" customWidth="1"/>
    <col min="6" max="6" width="19.28515625" style="19" customWidth="1"/>
    <col min="7" max="7" width="17" style="19" customWidth="1"/>
    <col min="8" max="8" width="16.85546875" style="19" customWidth="1"/>
    <col min="9" max="9" width="17" style="19" bestFit="1" customWidth="1"/>
    <col min="10" max="10" width="18.140625" style="20" customWidth="1"/>
    <col min="11" max="11" width="18.140625" style="19" bestFit="1" customWidth="1"/>
    <col min="12" max="14" width="17" style="19" customWidth="1"/>
    <col min="15" max="15" width="18.140625" style="20" bestFit="1" customWidth="1"/>
    <col min="16" max="16" width="18.140625" style="19" bestFit="1" customWidth="1"/>
    <col min="17" max="17" width="20.28515625" style="19" hidden="1" customWidth="1"/>
    <col min="18" max="18" width="20.85546875" style="19" hidden="1" customWidth="1"/>
    <col min="19" max="19" width="20.5703125" style="19" hidden="1" customWidth="1"/>
    <col min="20" max="20" width="20.28515625" style="19" hidden="1" customWidth="1"/>
    <col min="21" max="21" width="18.85546875" style="19" hidden="1" customWidth="1"/>
    <col min="22" max="22" width="14.42578125" style="1" bestFit="1" customWidth="1"/>
    <col min="23" max="16384" width="9.140625" style="1"/>
  </cols>
  <sheetData>
    <row r="1" spans="1:21" ht="1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7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7" t="s">
        <v>20</v>
      </c>
    </row>
    <row r="2" spans="1:21" ht="15" customHeight="1">
      <c r="A2" s="10">
        <v>15</v>
      </c>
      <c r="B2" s="10" t="s">
        <v>21</v>
      </c>
      <c r="C2" s="10" t="s">
        <v>22</v>
      </c>
      <c r="D2" s="11" t="s">
        <v>23</v>
      </c>
      <c r="E2" s="12">
        <v>4382558</v>
      </c>
      <c r="F2" s="9">
        <v>4177303.26</v>
      </c>
      <c r="G2" s="9">
        <v>0</v>
      </c>
      <c r="H2" s="9">
        <v>0</v>
      </c>
      <c r="I2" s="9">
        <v>335935</v>
      </c>
      <c r="J2" s="13">
        <f>+F2+G2+H2+I2</f>
        <v>4513238.26</v>
      </c>
      <c r="K2" s="9">
        <v>4177303.26</v>
      </c>
      <c r="L2" s="9">
        <v>0</v>
      </c>
      <c r="M2" s="9">
        <v>0</v>
      </c>
      <c r="N2" s="9">
        <v>335935</v>
      </c>
      <c r="O2" s="13">
        <f>+K2+L2+M2+N2</f>
        <v>4513238.26</v>
      </c>
      <c r="P2" s="9">
        <f>+J2+O2</f>
        <v>9026476.5199999996</v>
      </c>
      <c r="Q2" s="9">
        <v>4177303.26</v>
      </c>
      <c r="R2" s="9">
        <v>0</v>
      </c>
      <c r="S2" s="9">
        <v>0</v>
      </c>
      <c r="T2" s="9">
        <v>274446.37</v>
      </c>
      <c r="U2" s="9">
        <f t="shared" ref="U2:U65" si="0">+Q2+R2+S2+T2</f>
        <v>4451749.63</v>
      </c>
    </row>
    <row r="3" spans="1:21" ht="30">
      <c r="A3" s="10">
        <v>21</v>
      </c>
      <c r="B3" s="10" t="s">
        <v>24</v>
      </c>
      <c r="C3" s="10" t="s">
        <v>25</v>
      </c>
      <c r="D3" s="14" t="s">
        <v>26</v>
      </c>
      <c r="E3" s="12">
        <v>4284134</v>
      </c>
      <c r="F3" s="9">
        <v>5448362.8799999999</v>
      </c>
      <c r="G3" s="9">
        <v>0</v>
      </c>
      <c r="H3" s="9">
        <v>0</v>
      </c>
      <c r="I3" s="9">
        <v>1115099</v>
      </c>
      <c r="J3" s="13">
        <f t="shared" ref="J3:J66" si="1">+F3+G3+H3+I3</f>
        <v>6563461.8799999999</v>
      </c>
      <c r="K3" s="9">
        <v>5448362.8799999999</v>
      </c>
      <c r="L3" s="9">
        <v>0</v>
      </c>
      <c r="M3" s="9">
        <v>0</v>
      </c>
      <c r="N3" s="9">
        <v>1115099</v>
      </c>
      <c r="O3" s="13">
        <f t="shared" ref="O3:O66" si="2">+K3+L3+M3+N3</f>
        <v>6563461.8799999999</v>
      </c>
      <c r="P3" s="9">
        <f t="shared" ref="P3:P66" si="3">+J3+O3</f>
        <v>13126923.76</v>
      </c>
      <c r="Q3" s="9">
        <v>5448362.8799999999</v>
      </c>
      <c r="R3" s="9">
        <v>0</v>
      </c>
      <c r="S3" s="9">
        <v>0</v>
      </c>
      <c r="T3" s="9">
        <v>533251.16</v>
      </c>
      <c r="U3" s="9">
        <f t="shared" si="0"/>
        <v>5981614.04</v>
      </c>
    </row>
    <row r="4" spans="1:21" ht="45">
      <c r="A4" s="10">
        <v>17</v>
      </c>
      <c r="B4" s="10" t="s">
        <v>27</v>
      </c>
      <c r="C4" s="10" t="s">
        <v>28</v>
      </c>
      <c r="D4" s="14" t="s">
        <v>29</v>
      </c>
      <c r="E4" s="12">
        <v>4364632</v>
      </c>
      <c r="F4" s="9">
        <v>242355.84</v>
      </c>
      <c r="G4" s="9">
        <v>0</v>
      </c>
      <c r="H4" s="9">
        <v>0</v>
      </c>
      <c r="I4" s="9">
        <v>9366</v>
      </c>
      <c r="J4" s="13">
        <f t="shared" si="1"/>
        <v>251721.84</v>
      </c>
      <c r="K4" s="9">
        <v>242355.84</v>
      </c>
      <c r="L4" s="9">
        <v>0</v>
      </c>
      <c r="M4" s="9">
        <v>0</v>
      </c>
      <c r="N4" s="9">
        <v>9366</v>
      </c>
      <c r="O4" s="13">
        <f t="shared" si="2"/>
        <v>251721.84</v>
      </c>
      <c r="P4" s="9">
        <f t="shared" si="3"/>
        <v>503443.68</v>
      </c>
      <c r="Q4" s="9">
        <v>242355.84</v>
      </c>
      <c r="R4" s="9">
        <v>0</v>
      </c>
      <c r="S4" s="9">
        <v>0</v>
      </c>
      <c r="T4" s="9">
        <v>174362.1</v>
      </c>
      <c r="U4" s="9">
        <f t="shared" si="0"/>
        <v>416717.94</v>
      </c>
    </row>
    <row r="5" spans="1:21">
      <c r="A5" s="10">
        <v>38</v>
      </c>
      <c r="B5" s="10" t="s">
        <v>30</v>
      </c>
      <c r="C5" s="10" t="s">
        <v>31</v>
      </c>
      <c r="D5" s="15" t="s">
        <v>32</v>
      </c>
      <c r="E5" s="12">
        <v>4505332</v>
      </c>
      <c r="F5" s="9">
        <f>11425925.04+2019339.72</f>
        <v>13445264.76</v>
      </c>
      <c r="G5" s="9">
        <v>0</v>
      </c>
      <c r="H5" s="9">
        <v>0</v>
      </c>
      <c r="I5" s="9">
        <v>104244</v>
      </c>
      <c r="J5" s="13">
        <f t="shared" si="1"/>
        <v>13549508.76</v>
      </c>
      <c r="K5" s="9">
        <v>11425925.039999999</v>
      </c>
      <c r="L5" s="9">
        <v>0</v>
      </c>
      <c r="M5" s="9">
        <v>0</v>
      </c>
      <c r="N5" s="9">
        <v>104244</v>
      </c>
      <c r="O5" s="13">
        <f t="shared" si="2"/>
        <v>11530169.039999999</v>
      </c>
      <c r="P5" s="9">
        <f t="shared" si="3"/>
        <v>25079677.799999997</v>
      </c>
      <c r="Q5" s="9">
        <v>11425925.039999999</v>
      </c>
      <c r="R5" s="9">
        <v>0</v>
      </c>
      <c r="S5" s="9">
        <v>0</v>
      </c>
      <c r="T5" s="9">
        <v>110416.05</v>
      </c>
      <c r="U5" s="9">
        <f t="shared" si="0"/>
        <v>11536341.09</v>
      </c>
    </row>
    <row r="6" spans="1:21" ht="30">
      <c r="A6" s="10">
        <v>22</v>
      </c>
      <c r="B6" s="10" t="s">
        <v>33</v>
      </c>
      <c r="C6" s="10" t="s">
        <v>34</v>
      </c>
      <c r="D6" s="15" t="s">
        <v>35</v>
      </c>
      <c r="E6" s="12">
        <v>4382469</v>
      </c>
      <c r="F6" s="9">
        <v>3112203.85</v>
      </c>
      <c r="G6" s="9">
        <v>0</v>
      </c>
      <c r="H6" s="9">
        <v>0</v>
      </c>
      <c r="I6" s="9">
        <v>255581</v>
      </c>
      <c r="J6" s="13">
        <f t="shared" si="1"/>
        <v>3367784.85</v>
      </c>
      <c r="K6" s="9">
        <v>3112203.85</v>
      </c>
      <c r="L6" s="9">
        <v>0</v>
      </c>
      <c r="M6" s="9">
        <v>0</v>
      </c>
      <c r="N6" s="9">
        <v>255581</v>
      </c>
      <c r="O6" s="13">
        <f t="shared" si="2"/>
        <v>3367784.85</v>
      </c>
      <c r="P6" s="9">
        <f t="shared" si="3"/>
        <v>6735569.7000000002</v>
      </c>
      <c r="Q6" s="9">
        <v>3112203.85</v>
      </c>
      <c r="R6" s="9">
        <v>0</v>
      </c>
      <c r="S6" s="9">
        <v>0</v>
      </c>
      <c r="T6" s="9">
        <v>208600.4</v>
      </c>
      <c r="U6" s="9">
        <f t="shared" si="0"/>
        <v>3320804.25</v>
      </c>
    </row>
    <row r="7" spans="1:21" ht="30">
      <c r="A7" s="10">
        <v>19</v>
      </c>
      <c r="B7" s="10" t="s">
        <v>36</v>
      </c>
      <c r="C7" s="10" t="s">
        <v>37</v>
      </c>
      <c r="D7" s="15" t="s">
        <v>38</v>
      </c>
      <c r="E7" s="12">
        <v>4967072</v>
      </c>
      <c r="F7" s="9">
        <v>1162770.06</v>
      </c>
      <c r="G7" s="9">
        <v>0</v>
      </c>
      <c r="H7" s="9">
        <v>0</v>
      </c>
      <c r="I7" s="9">
        <v>39376</v>
      </c>
      <c r="J7" s="13">
        <f t="shared" si="1"/>
        <v>1202146.06</v>
      </c>
      <c r="K7" s="9">
        <v>1162770.06</v>
      </c>
      <c r="L7" s="9">
        <v>0</v>
      </c>
      <c r="M7" s="9">
        <v>0</v>
      </c>
      <c r="N7" s="9">
        <v>39376</v>
      </c>
      <c r="O7" s="13">
        <f t="shared" si="2"/>
        <v>1202146.06</v>
      </c>
      <c r="P7" s="9">
        <f t="shared" si="3"/>
        <v>2404292.12</v>
      </c>
      <c r="Q7" s="9">
        <v>1162770.06</v>
      </c>
      <c r="R7" s="9">
        <v>0</v>
      </c>
      <c r="S7" s="9">
        <v>0</v>
      </c>
      <c r="T7" s="9">
        <v>42560.2</v>
      </c>
      <c r="U7" s="9">
        <f t="shared" si="0"/>
        <v>1205330.26</v>
      </c>
    </row>
    <row r="8" spans="1:21">
      <c r="A8" s="10">
        <v>30</v>
      </c>
      <c r="B8" s="10" t="s">
        <v>39</v>
      </c>
      <c r="C8" s="10" t="s">
        <v>40</v>
      </c>
      <c r="D8" s="15" t="s">
        <v>41</v>
      </c>
      <c r="E8" s="12">
        <v>4532388</v>
      </c>
      <c r="F8" s="9">
        <v>2018416.15</v>
      </c>
      <c r="G8" s="9">
        <v>944547.03</v>
      </c>
      <c r="H8" s="9">
        <v>0</v>
      </c>
      <c r="I8" s="9">
        <v>525929</v>
      </c>
      <c r="J8" s="13">
        <f t="shared" si="1"/>
        <v>3488892.1799999997</v>
      </c>
      <c r="K8" s="9">
        <v>2018416.15</v>
      </c>
      <c r="L8" s="9">
        <v>944547.03</v>
      </c>
      <c r="M8" s="9">
        <v>0</v>
      </c>
      <c r="N8" s="9">
        <v>525929</v>
      </c>
      <c r="O8" s="13">
        <f t="shared" si="2"/>
        <v>3488892.1799999997</v>
      </c>
      <c r="P8" s="9">
        <f t="shared" si="3"/>
        <v>6977784.3599999994</v>
      </c>
      <c r="Q8" s="9">
        <v>2018416.15</v>
      </c>
      <c r="R8" s="9">
        <v>944547.03</v>
      </c>
      <c r="S8" s="9">
        <v>0</v>
      </c>
      <c r="T8" s="9">
        <v>489290.85</v>
      </c>
      <c r="U8" s="9">
        <f t="shared" si="0"/>
        <v>3452254.03</v>
      </c>
    </row>
    <row r="9" spans="1:21" ht="30">
      <c r="A9" s="10">
        <v>36</v>
      </c>
      <c r="B9" s="10" t="s">
        <v>42</v>
      </c>
      <c r="C9" s="10" t="s">
        <v>43</v>
      </c>
      <c r="D9" s="15" t="s">
        <v>44</v>
      </c>
      <c r="E9" s="12">
        <v>4505421</v>
      </c>
      <c r="F9" s="9">
        <v>1067225.93</v>
      </c>
      <c r="G9" s="9">
        <v>0</v>
      </c>
      <c r="H9" s="9">
        <v>0</v>
      </c>
      <c r="I9" s="9">
        <v>313728</v>
      </c>
      <c r="J9" s="13">
        <f t="shared" si="1"/>
        <v>1380953.93</v>
      </c>
      <c r="K9" s="9">
        <v>1067225.93</v>
      </c>
      <c r="L9" s="9">
        <v>0</v>
      </c>
      <c r="M9" s="9">
        <v>0</v>
      </c>
      <c r="N9" s="9">
        <v>313728</v>
      </c>
      <c r="O9" s="13">
        <f t="shared" si="2"/>
        <v>1380953.93</v>
      </c>
      <c r="P9" s="9">
        <f t="shared" si="3"/>
        <v>2761907.86</v>
      </c>
      <c r="Q9" s="9">
        <v>1067225.93</v>
      </c>
      <c r="R9" s="9">
        <v>0</v>
      </c>
      <c r="S9" s="9">
        <v>0</v>
      </c>
      <c r="T9" s="9">
        <v>307888.34999999998</v>
      </c>
      <c r="U9" s="9">
        <f t="shared" si="0"/>
        <v>1375114.2799999998</v>
      </c>
    </row>
    <row r="10" spans="1:21" ht="30">
      <c r="A10" s="10">
        <v>10</v>
      </c>
      <c r="B10" s="10" t="s">
        <v>45</v>
      </c>
      <c r="C10" s="10" t="s">
        <v>46</v>
      </c>
      <c r="D10" s="15" t="s">
        <v>47</v>
      </c>
      <c r="E10" s="12">
        <v>4283333</v>
      </c>
      <c r="F10" s="9">
        <v>0</v>
      </c>
      <c r="G10" s="9">
        <v>3066283.19</v>
      </c>
      <c r="H10" s="9">
        <v>0</v>
      </c>
      <c r="I10" s="9">
        <v>87842</v>
      </c>
      <c r="J10" s="13">
        <f t="shared" si="1"/>
        <v>3154125.19</v>
      </c>
      <c r="K10" s="9">
        <v>0</v>
      </c>
      <c r="L10" s="9">
        <v>3066283.19</v>
      </c>
      <c r="M10" s="9">
        <v>0</v>
      </c>
      <c r="N10" s="9">
        <v>87842</v>
      </c>
      <c r="O10" s="13">
        <f t="shared" si="2"/>
        <v>3154125.19</v>
      </c>
      <c r="P10" s="9">
        <f t="shared" si="3"/>
        <v>6308250.3799999999</v>
      </c>
      <c r="Q10" s="9">
        <v>0</v>
      </c>
      <c r="R10" s="9">
        <v>3066283.19</v>
      </c>
      <c r="S10" s="9">
        <v>0</v>
      </c>
      <c r="T10" s="9">
        <v>38952.31</v>
      </c>
      <c r="U10" s="9">
        <f t="shared" si="0"/>
        <v>3105235.5</v>
      </c>
    </row>
    <row r="11" spans="1:21" ht="30">
      <c r="A11" s="10">
        <v>27</v>
      </c>
      <c r="B11" s="10" t="s">
        <v>48</v>
      </c>
      <c r="C11" s="10" t="s">
        <v>49</v>
      </c>
      <c r="D11" s="15" t="s">
        <v>50</v>
      </c>
      <c r="E11" s="12">
        <v>4505367</v>
      </c>
      <c r="F11" s="9">
        <v>5427474.04</v>
      </c>
      <c r="G11" s="9">
        <v>0</v>
      </c>
      <c r="H11" s="9">
        <v>0</v>
      </c>
      <c r="I11" s="9">
        <v>751187</v>
      </c>
      <c r="J11" s="13">
        <f t="shared" si="1"/>
        <v>6178661.04</v>
      </c>
      <c r="K11" s="9">
        <v>5427474.04</v>
      </c>
      <c r="L11" s="9">
        <v>0</v>
      </c>
      <c r="M11" s="9">
        <v>0</v>
      </c>
      <c r="N11" s="9">
        <v>751187</v>
      </c>
      <c r="O11" s="13">
        <f t="shared" si="2"/>
        <v>6178661.04</v>
      </c>
      <c r="P11" s="9">
        <f t="shared" si="3"/>
        <v>12357322.08</v>
      </c>
      <c r="Q11" s="9">
        <v>5427474.04</v>
      </c>
      <c r="R11" s="9">
        <v>0</v>
      </c>
      <c r="S11" s="9">
        <v>0</v>
      </c>
      <c r="T11" s="9">
        <v>707008</v>
      </c>
      <c r="U11" s="9">
        <f t="shared" si="0"/>
        <v>6134482.04</v>
      </c>
    </row>
    <row r="12" spans="1:21" ht="30">
      <c r="A12" s="10">
        <v>8</v>
      </c>
      <c r="B12" s="10" t="s">
        <v>51</v>
      </c>
      <c r="C12" s="10" t="s">
        <v>52</v>
      </c>
      <c r="D12" s="15" t="s">
        <v>53</v>
      </c>
      <c r="E12" s="12">
        <v>4203490</v>
      </c>
      <c r="F12" s="9">
        <v>4716212.45</v>
      </c>
      <c r="G12" s="9">
        <v>413712.34</v>
      </c>
      <c r="H12" s="9">
        <v>0</v>
      </c>
      <c r="I12" s="9">
        <v>198764</v>
      </c>
      <c r="J12" s="13">
        <f t="shared" si="1"/>
        <v>5328688.79</v>
      </c>
      <c r="K12" s="9">
        <v>4716212.45</v>
      </c>
      <c r="L12" s="9">
        <v>413712.34</v>
      </c>
      <c r="M12" s="9">
        <v>0</v>
      </c>
      <c r="N12" s="9">
        <v>198764</v>
      </c>
      <c r="O12" s="13">
        <f t="shared" si="2"/>
        <v>5328688.79</v>
      </c>
      <c r="P12" s="9">
        <f t="shared" si="3"/>
        <v>10657377.58</v>
      </c>
      <c r="Q12" s="9">
        <v>4716212.45</v>
      </c>
      <c r="R12" s="9">
        <v>413712.34</v>
      </c>
      <c r="S12" s="9">
        <v>0</v>
      </c>
      <c r="T12" s="9">
        <v>217943.4</v>
      </c>
      <c r="U12" s="9">
        <f t="shared" si="0"/>
        <v>5347868.1900000004</v>
      </c>
    </row>
    <row r="13" spans="1:21" ht="30">
      <c r="A13" s="10">
        <v>9</v>
      </c>
      <c r="B13" s="10" t="s">
        <v>54</v>
      </c>
      <c r="C13" s="10" t="s">
        <v>55</v>
      </c>
      <c r="D13" s="15" t="s">
        <v>56</v>
      </c>
      <c r="E13" s="12">
        <v>4203881</v>
      </c>
      <c r="F13" s="9">
        <v>7087714.6100000003</v>
      </c>
      <c r="G13" s="9">
        <v>301803.86</v>
      </c>
      <c r="H13" s="9">
        <v>0</v>
      </c>
      <c r="I13" s="9">
        <v>411263</v>
      </c>
      <c r="J13" s="13">
        <f t="shared" si="1"/>
        <v>7800781.4700000007</v>
      </c>
      <c r="K13" s="9">
        <v>7087714.6100000003</v>
      </c>
      <c r="L13" s="9">
        <v>301803.86</v>
      </c>
      <c r="M13" s="9">
        <v>0</v>
      </c>
      <c r="N13" s="9">
        <v>411263</v>
      </c>
      <c r="O13" s="13">
        <f t="shared" si="2"/>
        <v>7800781.4700000007</v>
      </c>
      <c r="P13" s="9">
        <f t="shared" si="3"/>
        <v>15601562.940000001</v>
      </c>
      <c r="Q13" s="9">
        <v>6163519.1799999997</v>
      </c>
      <c r="R13" s="9">
        <v>301803.86</v>
      </c>
      <c r="S13" s="9">
        <v>0</v>
      </c>
      <c r="T13" s="9">
        <v>428459</v>
      </c>
      <c r="U13" s="9">
        <f t="shared" si="0"/>
        <v>6893782.04</v>
      </c>
    </row>
    <row r="14" spans="1:21">
      <c r="A14" s="10">
        <v>28</v>
      </c>
      <c r="B14" s="10" t="s">
        <v>57</v>
      </c>
      <c r="C14" s="10" t="s">
        <v>58</v>
      </c>
      <c r="D14" s="15" t="s">
        <v>59</v>
      </c>
      <c r="E14" s="12">
        <v>4283759</v>
      </c>
      <c r="F14" s="9">
        <v>2604730.86</v>
      </c>
      <c r="G14" s="9">
        <v>101085.17</v>
      </c>
      <c r="H14" s="9">
        <v>0</v>
      </c>
      <c r="I14" s="9">
        <v>606750</v>
      </c>
      <c r="J14" s="13">
        <f t="shared" si="1"/>
        <v>3312566.03</v>
      </c>
      <c r="K14" s="9">
        <v>2604730.86</v>
      </c>
      <c r="L14" s="9">
        <v>101085.17</v>
      </c>
      <c r="M14" s="9">
        <v>0</v>
      </c>
      <c r="N14" s="9">
        <v>606750</v>
      </c>
      <c r="O14" s="13">
        <f t="shared" si="2"/>
        <v>3312566.03</v>
      </c>
      <c r="P14" s="9">
        <f t="shared" si="3"/>
        <v>6625132.0599999996</v>
      </c>
      <c r="Q14" s="9">
        <v>2604730.86</v>
      </c>
      <c r="R14" s="9">
        <v>101085.17</v>
      </c>
      <c r="S14" s="9">
        <v>0</v>
      </c>
      <c r="T14" s="9">
        <v>470290.67</v>
      </c>
      <c r="U14" s="9">
        <f t="shared" si="0"/>
        <v>3176106.6999999997</v>
      </c>
    </row>
    <row r="15" spans="1:21" ht="30">
      <c r="A15" s="10">
        <v>29</v>
      </c>
      <c r="B15" s="10" t="s">
        <v>60</v>
      </c>
      <c r="C15" s="10" t="s">
        <v>61</v>
      </c>
      <c r="D15" s="15" t="s">
        <v>62</v>
      </c>
      <c r="E15" s="12">
        <v>4203938</v>
      </c>
      <c r="F15" s="9">
        <v>2292739.5299999998</v>
      </c>
      <c r="G15" s="9">
        <v>239603.11</v>
      </c>
      <c r="H15" s="9">
        <v>0</v>
      </c>
      <c r="I15" s="9">
        <v>501392</v>
      </c>
      <c r="J15" s="13">
        <f t="shared" si="1"/>
        <v>3033734.6399999997</v>
      </c>
      <c r="K15" s="9">
        <v>2292739.5299999998</v>
      </c>
      <c r="L15" s="9">
        <v>239603.11</v>
      </c>
      <c r="M15" s="9">
        <v>0</v>
      </c>
      <c r="N15" s="9">
        <v>501392</v>
      </c>
      <c r="O15" s="13">
        <f t="shared" si="2"/>
        <v>3033734.6399999997</v>
      </c>
      <c r="P15" s="9">
        <f t="shared" si="3"/>
        <v>6067469.2799999993</v>
      </c>
      <c r="Q15" s="9">
        <v>2292739.5299999998</v>
      </c>
      <c r="R15" s="9">
        <v>239603.11</v>
      </c>
      <c r="S15" s="9">
        <v>0</v>
      </c>
      <c r="T15" s="9">
        <v>369493.47</v>
      </c>
      <c r="U15" s="9">
        <f t="shared" si="0"/>
        <v>2901836.1099999994</v>
      </c>
    </row>
    <row r="16" spans="1:21" ht="30">
      <c r="A16" s="10">
        <v>32</v>
      </c>
      <c r="B16" s="10" t="s">
        <v>63</v>
      </c>
      <c r="C16" s="10" t="s">
        <v>64</v>
      </c>
      <c r="D16" s="15" t="s">
        <v>65</v>
      </c>
      <c r="E16" s="12">
        <v>4265990</v>
      </c>
      <c r="F16" s="9">
        <v>1149730.95</v>
      </c>
      <c r="G16" s="9">
        <v>0</v>
      </c>
      <c r="H16" s="9">
        <v>0</v>
      </c>
      <c r="I16" s="9">
        <v>166045</v>
      </c>
      <c r="J16" s="13">
        <f t="shared" si="1"/>
        <v>1315775.95</v>
      </c>
      <c r="K16" s="9">
        <v>1149730.95</v>
      </c>
      <c r="L16" s="9">
        <v>0</v>
      </c>
      <c r="M16" s="9">
        <v>0</v>
      </c>
      <c r="N16" s="9">
        <v>166045</v>
      </c>
      <c r="O16" s="13">
        <f t="shared" si="2"/>
        <v>1315775.95</v>
      </c>
      <c r="P16" s="9">
        <f t="shared" si="3"/>
        <v>2631551.9</v>
      </c>
      <c r="Q16" s="9">
        <v>1149730.95</v>
      </c>
      <c r="R16" s="9">
        <v>0</v>
      </c>
      <c r="S16" s="9">
        <v>0</v>
      </c>
      <c r="T16" s="9">
        <v>133911.51999999999</v>
      </c>
      <c r="U16" s="9">
        <f t="shared" si="0"/>
        <v>1283642.47</v>
      </c>
    </row>
    <row r="17" spans="1:22" ht="45">
      <c r="A17" s="10">
        <v>24</v>
      </c>
      <c r="B17" s="10" t="s">
        <v>66</v>
      </c>
      <c r="C17" s="10" t="s">
        <v>67</v>
      </c>
      <c r="D17" s="15" t="s">
        <v>68</v>
      </c>
      <c r="E17" s="12">
        <v>4203628</v>
      </c>
      <c r="F17" s="9">
        <v>5298328.1100000003</v>
      </c>
      <c r="G17" s="9">
        <v>0</v>
      </c>
      <c r="H17" s="9">
        <v>0</v>
      </c>
      <c r="I17" s="9">
        <v>643234</v>
      </c>
      <c r="J17" s="13">
        <f t="shared" si="1"/>
        <v>5941562.1100000003</v>
      </c>
      <c r="K17" s="9">
        <v>5298328.1100000003</v>
      </c>
      <c r="L17" s="9">
        <v>0</v>
      </c>
      <c r="M17" s="9">
        <v>0</v>
      </c>
      <c r="N17" s="9">
        <v>643234</v>
      </c>
      <c r="O17" s="13">
        <f t="shared" si="2"/>
        <v>5941562.1100000003</v>
      </c>
      <c r="P17" s="9">
        <f t="shared" si="3"/>
        <v>11883124.220000001</v>
      </c>
      <c r="Q17" s="9">
        <v>5298328.1100000003</v>
      </c>
      <c r="R17" s="9">
        <v>0</v>
      </c>
      <c r="S17" s="9">
        <v>0</v>
      </c>
      <c r="T17" s="9">
        <v>440345.17</v>
      </c>
      <c r="U17" s="9">
        <f t="shared" si="0"/>
        <v>5738673.2800000003</v>
      </c>
    </row>
    <row r="18" spans="1:22">
      <c r="A18" s="10">
        <v>6</v>
      </c>
      <c r="B18" s="10" t="s">
        <v>69</v>
      </c>
      <c r="C18" s="10" t="s">
        <v>70</v>
      </c>
      <c r="D18" s="15" t="s">
        <v>71</v>
      </c>
      <c r="E18" s="12">
        <v>4283929</v>
      </c>
      <c r="F18" s="9">
        <v>10463640.949999999</v>
      </c>
      <c r="G18" s="9">
        <v>331472.61</v>
      </c>
      <c r="H18" s="9">
        <v>0</v>
      </c>
      <c r="I18" s="9">
        <v>2450041</v>
      </c>
      <c r="J18" s="13">
        <f t="shared" si="1"/>
        <v>13245154.559999999</v>
      </c>
      <c r="K18" s="21">
        <v>12761008.619999999</v>
      </c>
      <c r="L18" s="9">
        <v>331472.61</v>
      </c>
      <c r="M18" s="9">
        <v>0</v>
      </c>
      <c r="N18" s="9">
        <v>2450041</v>
      </c>
      <c r="O18" s="13">
        <f t="shared" si="2"/>
        <v>15542522.229999999</v>
      </c>
      <c r="P18" s="9">
        <f t="shared" si="3"/>
        <v>28787676.789999999</v>
      </c>
      <c r="Q18" s="9">
        <v>9952155.6500000004</v>
      </c>
      <c r="R18" s="9">
        <v>331472.61</v>
      </c>
      <c r="S18" s="9">
        <v>0</v>
      </c>
      <c r="T18" s="9">
        <v>2204732.17</v>
      </c>
      <c r="U18" s="9">
        <f t="shared" si="0"/>
        <v>12488360.43</v>
      </c>
    </row>
    <row r="19" spans="1:22">
      <c r="A19" s="10">
        <v>35</v>
      </c>
      <c r="B19" s="10" t="s">
        <v>72</v>
      </c>
      <c r="C19" s="10" t="s">
        <v>73</v>
      </c>
      <c r="D19" s="15" t="s">
        <v>74</v>
      </c>
      <c r="E19" s="12">
        <v>4204003</v>
      </c>
      <c r="F19" s="9">
        <v>18770687.050000001</v>
      </c>
      <c r="G19" s="9">
        <v>131258.37</v>
      </c>
      <c r="H19" s="9">
        <v>0</v>
      </c>
      <c r="I19" s="9">
        <v>2922152</v>
      </c>
      <c r="J19" s="13">
        <f t="shared" si="1"/>
        <v>21824097.420000002</v>
      </c>
      <c r="K19" s="9">
        <v>19024608.940000001</v>
      </c>
      <c r="L19" s="9">
        <v>131258.37</v>
      </c>
      <c r="M19" s="9">
        <v>0</v>
      </c>
      <c r="N19" s="9">
        <v>2922152</v>
      </c>
      <c r="O19" s="13">
        <f t="shared" si="2"/>
        <v>22078019.310000002</v>
      </c>
      <c r="P19" s="9">
        <f>+J19+O19</f>
        <v>43902116.730000004</v>
      </c>
      <c r="Q19" s="9">
        <v>18770687.050000001</v>
      </c>
      <c r="R19" s="9">
        <v>131258.37</v>
      </c>
      <c r="S19" s="9">
        <v>0</v>
      </c>
      <c r="T19" s="9">
        <v>2514583.27</v>
      </c>
      <c r="U19" s="9">
        <f t="shared" si="0"/>
        <v>21416528.690000001</v>
      </c>
      <c r="V19" s="16"/>
    </row>
    <row r="20" spans="1:22" ht="30">
      <c r="A20" s="10">
        <v>2</v>
      </c>
      <c r="B20" s="10" t="s">
        <v>75</v>
      </c>
      <c r="C20" s="10" t="s">
        <v>76</v>
      </c>
      <c r="D20" s="15" t="s">
        <v>77</v>
      </c>
      <c r="E20" s="12">
        <v>4204151</v>
      </c>
      <c r="F20" s="9">
        <v>1674200.62</v>
      </c>
      <c r="G20" s="9">
        <v>0</v>
      </c>
      <c r="H20" s="9">
        <v>0</v>
      </c>
      <c r="I20" s="9">
        <v>324579</v>
      </c>
      <c r="J20" s="13">
        <f t="shared" si="1"/>
        <v>1998779.62</v>
      </c>
      <c r="K20" s="9">
        <v>1674200.62</v>
      </c>
      <c r="L20" s="9">
        <v>0</v>
      </c>
      <c r="M20" s="9">
        <v>0</v>
      </c>
      <c r="N20" s="9">
        <v>324579</v>
      </c>
      <c r="O20" s="13">
        <f t="shared" si="2"/>
        <v>1998779.62</v>
      </c>
      <c r="P20" s="9">
        <f t="shared" si="3"/>
        <v>3997559.24</v>
      </c>
      <c r="Q20" s="9">
        <v>1674200.62</v>
      </c>
      <c r="R20" s="9">
        <v>0</v>
      </c>
      <c r="S20" s="9">
        <v>0</v>
      </c>
      <c r="T20" s="9">
        <v>328382.95</v>
      </c>
      <c r="U20" s="9">
        <f t="shared" si="0"/>
        <v>2002583.57</v>
      </c>
    </row>
    <row r="21" spans="1:22" ht="34.5" customHeight="1">
      <c r="A21" s="10">
        <v>3</v>
      </c>
      <c r="B21" s="10" t="s">
        <v>78</v>
      </c>
      <c r="C21" s="10" t="s">
        <v>79</v>
      </c>
      <c r="D21" s="15" t="s">
        <v>80</v>
      </c>
      <c r="E21" s="12">
        <v>4203709</v>
      </c>
      <c r="F21" s="9">
        <v>5312095.1100000003</v>
      </c>
      <c r="G21" s="9">
        <v>55107.39</v>
      </c>
      <c r="H21" s="9">
        <v>65539.199999999997</v>
      </c>
      <c r="I21" s="9">
        <v>1974295</v>
      </c>
      <c r="J21" s="13">
        <f t="shared" si="1"/>
        <v>7407036.7000000002</v>
      </c>
      <c r="K21" s="9">
        <v>5312095.1100000003</v>
      </c>
      <c r="L21" s="9">
        <v>55107.39</v>
      </c>
      <c r="M21" s="9">
        <v>65539.199999999997</v>
      </c>
      <c r="N21" s="9">
        <v>1974295</v>
      </c>
      <c r="O21" s="13">
        <f t="shared" si="2"/>
        <v>7407036.7000000002</v>
      </c>
      <c r="P21" s="9">
        <f t="shared" si="3"/>
        <v>14814073.4</v>
      </c>
      <c r="Q21" s="9">
        <v>5312095.1100000003</v>
      </c>
      <c r="R21" s="9">
        <v>55107.39</v>
      </c>
      <c r="S21" s="9">
        <v>65539.199999999997</v>
      </c>
      <c r="T21" s="9">
        <v>1724050.48</v>
      </c>
      <c r="U21" s="9">
        <f t="shared" si="0"/>
        <v>7156792.1799999997</v>
      </c>
    </row>
    <row r="22" spans="1:22" ht="45">
      <c r="A22" s="10">
        <v>23</v>
      </c>
      <c r="B22" s="10" t="s">
        <v>81</v>
      </c>
      <c r="C22" s="10" t="s">
        <v>82</v>
      </c>
      <c r="D22" s="15" t="s">
        <v>83</v>
      </c>
      <c r="E22" s="12">
        <v>4266308</v>
      </c>
      <c r="F22" s="9">
        <v>4843889.3099999996</v>
      </c>
      <c r="G22" s="9">
        <v>1033704</v>
      </c>
      <c r="H22" s="9">
        <v>0</v>
      </c>
      <c r="I22" s="9">
        <v>1575396</v>
      </c>
      <c r="J22" s="13">
        <f t="shared" si="1"/>
        <v>7452989.3099999996</v>
      </c>
      <c r="K22" s="9">
        <v>4843889.3099999996</v>
      </c>
      <c r="L22" s="9">
        <v>1033704</v>
      </c>
      <c r="M22" s="9">
        <v>0</v>
      </c>
      <c r="N22" s="9">
        <v>1575396</v>
      </c>
      <c r="O22" s="13">
        <f t="shared" si="2"/>
        <v>7452989.3099999996</v>
      </c>
      <c r="P22" s="9">
        <f t="shared" si="3"/>
        <v>14905978.619999999</v>
      </c>
      <c r="Q22" s="9">
        <v>4843889.3099999996</v>
      </c>
      <c r="R22" s="9">
        <v>1033704</v>
      </c>
      <c r="S22" s="9">
        <v>0</v>
      </c>
      <c r="T22" s="9">
        <v>1655348.11</v>
      </c>
      <c r="U22" s="9">
        <f t="shared" si="0"/>
        <v>7532941.4199999999</v>
      </c>
    </row>
    <row r="23" spans="1:22" ht="15" customHeight="1">
      <c r="A23" s="10">
        <v>31</v>
      </c>
      <c r="B23" s="10" t="s">
        <v>84</v>
      </c>
      <c r="C23" s="10" t="s">
        <v>85</v>
      </c>
      <c r="D23" s="15" t="s">
        <v>86</v>
      </c>
      <c r="E23" s="12">
        <v>5062357</v>
      </c>
      <c r="F23" s="9">
        <v>3925092.81</v>
      </c>
      <c r="G23" s="9">
        <v>0</v>
      </c>
      <c r="H23" s="9">
        <v>0</v>
      </c>
      <c r="I23" s="9">
        <v>0</v>
      </c>
      <c r="J23" s="13">
        <f t="shared" si="1"/>
        <v>3925092.81</v>
      </c>
      <c r="K23" s="9">
        <v>3925092.81</v>
      </c>
      <c r="L23" s="9">
        <v>0</v>
      </c>
      <c r="M23" s="9">
        <v>0</v>
      </c>
      <c r="N23" s="9">
        <v>0</v>
      </c>
      <c r="O23" s="13">
        <f t="shared" si="2"/>
        <v>3925092.81</v>
      </c>
      <c r="P23" s="9">
        <f t="shared" si="3"/>
        <v>7850185.6200000001</v>
      </c>
      <c r="Q23" s="9">
        <v>3925092.81</v>
      </c>
      <c r="R23" s="9">
        <v>0</v>
      </c>
      <c r="S23" s="9">
        <v>0</v>
      </c>
      <c r="T23" s="9">
        <v>0</v>
      </c>
      <c r="U23" s="9">
        <f t="shared" si="0"/>
        <v>3925092.81</v>
      </c>
    </row>
    <row r="24" spans="1:22" ht="15" customHeight="1">
      <c r="A24" s="10">
        <v>26</v>
      </c>
      <c r="B24" s="10" t="s">
        <v>87</v>
      </c>
      <c r="C24" s="10" t="s">
        <v>88</v>
      </c>
      <c r="D24" s="15" t="s">
        <v>89</v>
      </c>
      <c r="E24" s="12">
        <v>4192960</v>
      </c>
      <c r="F24" s="9">
        <f>3594210.59+843086.44</f>
        <v>4437297.0299999993</v>
      </c>
      <c r="G24" s="9">
        <v>0</v>
      </c>
      <c r="H24" s="9">
        <v>0</v>
      </c>
      <c r="I24" s="9">
        <v>1185936</v>
      </c>
      <c r="J24" s="13">
        <f t="shared" si="1"/>
        <v>5623233.0299999993</v>
      </c>
      <c r="K24" s="9">
        <v>3594210.59</v>
      </c>
      <c r="L24" s="9">
        <v>0</v>
      </c>
      <c r="M24" s="9">
        <v>0</v>
      </c>
      <c r="N24" s="9">
        <v>1185936</v>
      </c>
      <c r="O24" s="13">
        <f t="shared" si="2"/>
        <v>4780146.59</v>
      </c>
      <c r="P24" s="9">
        <f t="shared" si="3"/>
        <v>10403379.619999999</v>
      </c>
      <c r="Q24" s="9">
        <v>3645012.16</v>
      </c>
      <c r="R24" s="9">
        <v>0</v>
      </c>
      <c r="S24" s="9">
        <v>0</v>
      </c>
      <c r="T24" s="9">
        <v>988176.93</v>
      </c>
      <c r="U24" s="9">
        <f t="shared" si="0"/>
        <v>4633189.09</v>
      </c>
    </row>
    <row r="25" spans="1:22" ht="30">
      <c r="A25" s="10">
        <v>39</v>
      </c>
      <c r="B25" s="10" t="s">
        <v>90</v>
      </c>
      <c r="C25" s="10" t="s">
        <v>91</v>
      </c>
      <c r="D25" s="15" t="s">
        <v>92</v>
      </c>
      <c r="E25" s="12">
        <v>4266006</v>
      </c>
      <c r="F25" s="9">
        <v>0</v>
      </c>
      <c r="G25" s="9">
        <v>2292309.5</v>
      </c>
      <c r="H25" s="9">
        <v>0</v>
      </c>
      <c r="I25" s="9">
        <v>639595</v>
      </c>
      <c r="J25" s="13">
        <f t="shared" si="1"/>
        <v>2931904.5</v>
      </c>
      <c r="K25" s="9">
        <v>0</v>
      </c>
      <c r="L25" s="9">
        <v>2292309.5</v>
      </c>
      <c r="M25" s="9">
        <v>0</v>
      </c>
      <c r="N25" s="9">
        <v>639595</v>
      </c>
      <c r="O25" s="13">
        <f t="shared" si="2"/>
        <v>2931904.5</v>
      </c>
      <c r="P25" s="9">
        <f t="shared" si="3"/>
        <v>5863809</v>
      </c>
      <c r="Q25" s="9">
        <v>0</v>
      </c>
      <c r="R25" s="9">
        <v>2292309.5</v>
      </c>
      <c r="S25" s="9">
        <v>0</v>
      </c>
      <c r="T25" s="9">
        <v>563379.35</v>
      </c>
      <c r="U25" s="9">
        <f t="shared" si="0"/>
        <v>2855688.85</v>
      </c>
    </row>
    <row r="26" spans="1:22" ht="30">
      <c r="A26" s="10">
        <v>7</v>
      </c>
      <c r="B26" s="10" t="s">
        <v>93</v>
      </c>
      <c r="C26" s="10" t="s">
        <v>94</v>
      </c>
      <c r="D26" s="15" t="s">
        <v>95</v>
      </c>
      <c r="E26" s="12">
        <v>4204178</v>
      </c>
      <c r="F26" s="9">
        <v>5984540.2699999996</v>
      </c>
      <c r="G26" s="9">
        <v>353659.67</v>
      </c>
      <c r="H26" s="9">
        <v>0</v>
      </c>
      <c r="I26" s="9">
        <v>726626</v>
      </c>
      <c r="J26" s="13">
        <f t="shared" si="1"/>
        <v>7064825.9399999995</v>
      </c>
      <c r="K26" s="9">
        <v>5984540.2699999996</v>
      </c>
      <c r="L26" s="9">
        <v>353659.67</v>
      </c>
      <c r="M26" s="9">
        <v>0</v>
      </c>
      <c r="N26" s="9">
        <v>726626</v>
      </c>
      <c r="O26" s="13">
        <f t="shared" si="2"/>
        <v>7064825.9399999995</v>
      </c>
      <c r="P26" s="9">
        <f t="shared" si="3"/>
        <v>14129651.879999999</v>
      </c>
      <c r="Q26" s="9">
        <v>5984540.2699999996</v>
      </c>
      <c r="R26" s="9">
        <v>353659.67</v>
      </c>
      <c r="S26" s="9">
        <v>0</v>
      </c>
      <c r="T26" s="9">
        <v>726423.93</v>
      </c>
      <c r="U26" s="9">
        <f t="shared" si="0"/>
        <v>7064623.8699999992</v>
      </c>
    </row>
    <row r="27" spans="1:22" ht="30">
      <c r="A27" s="10">
        <v>34</v>
      </c>
      <c r="B27" s="10" t="s">
        <v>96</v>
      </c>
      <c r="C27" s="10" t="s">
        <v>97</v>
      </c>
      <c r="D27" s="15" t="s">
        <v>98</v>
      </c>
      <c r="E27" s="12">
        <v>4340650</v>
      </c>
      <c r="F27" s="9">
        <v>0</v>
      </c>
      <c r="G27" s="9">
        <v>1500303.55</v>
      </c>
      <c r="H27" s="9">
        <v>436928</v>
      </c>
      <c r="I27" s="9">
        <v>63308</v>
      </c>
      <c r="J27" s="13">
        <f t="shared" si="1"/>
        <v>2000539.55</v>
      </c>
      <c r="K27" s="9">
        <v>0</v>
      </c>
      <c r="L27" s="9">
        <v>1500303.55</v>
      </c>
      <c r="M27" s="9">
        <v>436928</v>
      </c>
      <c r="N27" s="9">
        <v>63308</v>
      </c>
      <c r="O27" s="13">
        <f t="shared" si="2"/>
        <v>2000539.55</v>
      </c>
      <c r="P27" s="9">
        <f t="shared" si="3"/>
        <v>4001079.1</v>
      </c>
      <c r="Q27" s="9">
        <v>0</v>
      </c>
      <c r="R27" s="9">
        <v>1500303.55</v>
      </c>
      <c r="S27" s="9">
        <v>436928</v>
      </c>
      <c r="T27" s="9">
        <v>103755.53</v>
      </c>
      <c r="U27" s="9">
        <f t="shared" si="0"/>
        <v>2040987.08</v>
      </c>
    </row>
    <row r="28" spans="1:22" ht="30">
      <c r="A28" s="10">
        <v>33</v>
      </c>
      <c r="B28" s="10" t="s">
        <v>99</v>
      </c>
      <c r="C28" s="10" t="s">
        <v>100</v>
      </c>
      <c r="D28" s="15" t="s">
        <v>101</v>
      </c>
      <c r="E28" s="12">
        <v>4183164</v>
      </c>
      <c r="F28" s="9">
        <v>5667903.2599999998</v>
      </c>
      <c r="G28" s="9">
        <v>17129.740000000002</v>
      </c>
      <c r="H28" s="9">
        <v>0</v>
      </c>
      <c r="I28" s="9">
        <v>640833</v>
      </c>
      <c r="J28" s="13">
        <f t="shared" si="1"/>
        <v>6325866</v>
      </c>
      <c r="K28" s="9">
        <v>5667903.2599999998</v>
      </c>
      <c r="L28" s="9">
        <v>17129.740000000002</v>
      </c>
      <c r="M28" s="9">
        <v>0</v>
      </c>
      <c r="N28" s="9">
        <v>640833</v>
      </c>
      <c r="O28" s="13">
        <f t="shared" si="2"/>
        <v>6325866</v>
      </c>
      <c r="P28" s="9">
        <f t="shared" si="3"/>
        <v>12651732</v>
      </c>
      <c r="Q28" s="9">
        <v>5834606.2999999998</v>
      </c>
      <c r="R28" s="9">
        <v>0</v>
      </c>
      <c r="S28" s="9">
        <v>0</v>
      </c>
      <c r="T28" s="9">
        <v>477781.64</v>
      </c>
      <c r="U28" s="9">
        <f t="shared" si="0"/>
        <v>6312387.9399999995</v>
      </c>
    </row>
    <row r="29" spans="1:22" ht="30">
      <c r="A29" s="10">
        <v>5</v>
      </c>
      <c r="B29" s="10" t="s">
        <v>102</v>
      </c>
      <c r="C29" s="10" t="s">
        <v>103</v>
      </c>
      <c r="D29" s="15" t="s">
        <v>104</v>
      </c>
      <c r="E29" s="12">
        <v>4943871</v>
      </c>
      <c r="F29" s="9">
        <f>9258912.74+2171843.73</f>
        <v>11430756.470000001</v>
      </c>
      <c r="G29" s="9">
        <v>848574.34</v>
      </c>
      <c r="H29" s="9">
        <v>0</v>
      </c>
      <c r="I29" s="9">
        <v>467357</v>
      </c>
      <c r="J29" s="13">
        <f t="shared" si="1"/>
        <v>12746687.810000001</v>
      </c>
      <c r="K29" s="9">
        <v>9258912.7400000002</v>
      </c>
      <c r="L29" s="9">
        <v>848574.34</v>
      </c>
      <c r="M29" s="9">
        <v>0</v>
      </c>
      <c r="N29" s="9">
        <v>467357</v>
      </c>
      <c r="O29" s="13">
        <f t="shared" si="2"/>
        <v>10574844.08</v>
      </c>
      <c r="P29" s="9">
        <f t="shared" si="3"/>
        <v>23321531.890000001</v>
      </c>
      <c r="Q29" s="9">
        <v>9258912.7400000002</v>
      </c>
      <c r="R29" s="9">
        <v>848574.34</v>
      </c>
      <c r="S29" s="9">
        <v>0</v>
      </c>
      <c r="T29" s="9">
        <v>268116.59999999998</v>
      </c>
      <c r="U29" s="9">
        <f t="shared" si="0"/>
        <v>10375603.68</v>
      </c>
    </row>
    <row r="30" spans="1:22" ht="30">
      <c r="A30" s="10">
        <v>16</v>
      </c>
      <c r="B30" s="10" t="s">
        <v>105</v>
      </c>
      <c r="C30" s="10" t="s">
        <v>106</v>
      </c>
      <c r="D30" s="15" t="s">
        <v>107</v>
      </c>
      <c r="E30" s="12">
        <v>7548010</v>
      </c>
      <c r="F30" s="9">
        <f>2692189.79+631501.31</f>
        <v>3323691.1</v>
      </c>
      <c r="G30" s="9">
        <v>87477.33</v>
      </c>
      <c r="H30" s="9">
        <v>0</v>
      </c>
      <c r="I30" s="9">
        <v>100653</v>
      </c>
      <c r="J30" s="13">
        <f t="shared" si="1"/>
        <v>3511821.43</v>
      </c>
      <c r="K30" s="9">
        <v>2692189.79</v>
      </c>
      <c r="L30" s="9">
        <v>87477.33</v>
      </c>
      <c r="M30" s="9">
        <v>0</v>
      </c>
      <c r="N30" s="9">
        <v>100653</v>
      </c>
      <c r="O30" s="13">
        <f t="shared" si="2"/>
        <v>2880320.12</v>
      </c>
      <c r="P30" s="9">
        <f t="shared" si="3"/>
        <v>6392141.5500000007</v>
      </c>
      <c r="Q30" s="9">
        <v>2692189.79</v>
      </c>
      <c r="R30" s="9">
        <v>87477.33</v>
      </c>
      <c r="S30" s="9">
        <v>0</v>
      </c>
      <c r="T30" s="9">
        <v>100369.48</v>
      </c>
      <c r="U30" s="9">
        <f t="shared" si="0"/>
        <v>2880036.6</v>
      </c>
    </row>
    <row r="31" spans="1:22" ht="17.25" customHeight="1">
      <c r="A31" s="10">
        <v>1</v>
      </c>
      <c r="B31" s="10" t="s">
        <v>108</v>
      </c>
      <c r="C31" s="10" t="s">
        <v>109</v>
      </c>
      <c r="D31" s="15" t="s">
        <v>110</v>
      </c>
      <c r="E31" s="12">
        <v>4316180</v>
      </c>
      <c r="F31" s="9">
        <v>2414337.35</v>
      </c>
      <c r="G31" s="9">
        <v>972228.48</v>
      </c>
      <c r="H31" s="9">
        <v>0</v>
      </c>
      <c r="I31" s="9">
        <v>1152387</v>
      </c>
      <c r="J31" s="13">
        <f t="shared" si="1"/>
        <v>4538952.83</v>
      </c>
      <c r="K31" s="9">
        <v>2414337.35</v>
      </c>
      <c r="L31" s="9">
        <v>972228.48</v>
      </c>
      <c r="M31" s="9">
        <v>0</v>
      </c>
      <c r="N31" s="9">
        <v>1152387</v>
      </c>
      <c r="O31" s="13">
        <f t="shared" si="2"/>
        <v>4538952.83</v>
      </c>
      <c r="P31" s="9">
        <f t="shared" si="3"/>
        <v>9077905.6600000001</v>
      </c>
      <c r="Q31" s="9">
        <v>2414337.35</v>
      </c>
      <c r="R31" s="9">
        <v>972228.48</v>
      </c>
      <c r="S31" s="9">
        <v>0</v>
      </c>
      <c r="T31" s="9">
        <v>1096131.94</v>
      </c>
      <c r="U31" s="9">
        <f t="shared" si="0"/>
        <v>4482697.7699999996</v>
      </c>
    </row>
    <row r="32" spans="1:22" ht="30">
      <c r="A32" s="10">
        <v>37</v>
      </c>
      <c r="B32" s="10" t="s">
        <v>111</v>
      </c>
      <c r="C32" s="10" t="s">
        <v>112</v>
      </c>
      <c r="D32" s="15" t="s">
        <v>113</v>
      </c>
      <c r="E32" s="12">
        <v>4283538</v>
      </c>
      <c r="F32" s="9">
        <v>2589213.79</v>
      </c>
      <c r="G32" s="9">
        <v>0</v>
      </c>
      <c r="H32" s="9">
        <v>0</v>
      </c>
      <c r="I32" s="9">
        <v>728982</v>
      </c>
      <c r="J32" s="13">
        <f t="shared" si="1"/>
        <v>3318195.79</v>
      </c>
      <c r="K32" s="9">
        <v>2589213.79</v>
      </c>
      <c r="L32" s="9">
        <v>0</v>
      </c>
      <c r="M32" s="9">
        <v>0</v>
      </c>
      <c r="N32" s="9">
        <v>728982</v>
      </c>
      <c r="O32" s="13">
        <f t="shared" si="2"/>
        <v>3318195.79</v>
      </c>
      <c r="P32" s="9">
        <f t="shared" si="3"/>
        <v>6636391.5800000001</v>
      </c>
      <c r="Q32" s="9">
        <v>2589213.79</v>
      </c>
      <c r="R32" s="9">
        <v>0</v>
      </c>
      <c r="S32" s="9">
        <v>0</v>
      </c>
      <c r="T32" s="9">
        <v>819799.86</v>
      </c>
      <c r="U32" s="9">
        <f t="shared" si="0"/>
        <v>3409013.65</v>
      </c>
    </row>
    <row r="33" spans="1:21" ht="33.75" customHeight="1">
      <c r="A33" s="10">
        <v>12</v>
      </c>
      <c r="B33" s="10" t="s">
        <v>114</v>
      </c>
      <c r="C33" s="10" t="s">
        <v>115</v>
      </c>
      <c r="D33" s="15" t="s">
        <v>116</v>
      </c>
      <c r="E33" s="12">
        <v>4316210</v>
      </c>
      <c r="F33" s="9">
        <v>3106941.22</v>
      </c>
      <c r="G33" s="9">
        <v>553902.74</v>
      </c>
      <c r="H33" s="9">
        <v>0</v>
      </c>
      <c r="I33" s="9">
        <v>597052</v>
      </c>
      <c r="J33" s="13">
        <f t="shared" si="1"/>
        <v>4257895.96</v>
      </c>
      <c r="K33" s="9">
        <v>3106941.22</v>
      </c>
      <c r="L33" s="9">
        <v>553902.74</v>
      </c>
      <c r="M33" s="9">
        <v>0</v>
      </c>
      <c r="N33" s="9">
        <v>597052</v>
      </c>
      <c r="O33" s="13">
        <f t="shared" si="2"/>
        <v>4257895.96</v>
      </c>
      <c r="P33" s="9">
        <f t="shared" si="3"/>
        <v>8515791.9199999999</v>
      </c>
      <c r="Q33" s="9">
        <v>3106941.22</v>
      </c>
      <c r="R33" s="9">
        <v>553902.74</v>
      </c>
      <c r="S33" s="9">
        <v>0</v>
      </c>
      <c r="T33" s="9">
        <v>373995.96</v>
      </c>
      <c r="U33" s="9">
        <f t="shared" si="0"/>
        <v>4034839.92</v>
      </c>
    </row>
    <row r="34" spans="1:21" ht="30">
      <c r="A34" s="10">
        <v>14</v>
      </c>
      <c r="B34" s="10" t="s">
        <v>117</v>
      </c>
      <c r="C34" s="10" t="s">
        <v>118</v>
      </c>
      <c r="D34" s="15" t="s">
        <v>119</v>
      </c>
      <c r="E34" s="12">
        <v>4283570</v>
      </c>
      <c r="F34" s="9">
        <f>15622972.69+2756995.18</f>
        <v>18379967.870000001</v>
      </c>
      <c r="G34" s="9">
        <v>382703.57</v>
      </c>
      <c r="H34" s="9">
        <v>0</v>
      </c>
      <c r="I34" s="9">
        <v>3221248</v>
      </c>
      <c r="J34" s="13">
        <f t="shared" si="1"/>
        <v>21983919.440000001</v>
      </c>
      <c r="K34" s="9">
        <v>15622972.689999999</v>
      </c>
      <c r="L34" s="9">
        <v>382703.57</v>
      </c>
      <c r="M34" s="9">
        <v>0</v>
      </c>
      <c r="N34" s="9">
        <v>3221248</v>
      </c>
      <c r="O34" s="13">
        <f t="shared" si="2"/>
        <v>19226924.259999998</v>
      </c>
      <c r="P34" s="9">
        <f t="shared" si="3"/>
        <v>41210843.700000003</v>
      </c>
      <c r="Q34" s="9">
        <v>16092131.029999999</v>
      </c>
      <c r="R34" s="9">
        <v>382703.57</v>
      </c>
      <c r="S34" s="9">
        <v>0</v>
      </c>
      <c r="T34" s="9">
        <v>2397332</v>
      </c>
      <c r="U34" s="9">
        <f t="shared" si="0"/>
        <v>18872166.600000001</v>
      </c>
    </row>
    <row r="35" spans="1:21" ht="30">
      <c r="A35" s="10">
        <v>25</v>
      </c>
      <c r="B35" s="10" t="s">
        <v>120</v>
      </c>
      <c r="C35" s="10" t="s">
        <v>121</v>
      </c>
      <c r="D35" s="15" t="s">
        <v>122</v>
      </c>
      <c r="E35" s="12">
        <v>4267265</v>
      </c>
      <c r="F35" s="9">
        <v>402745.61</v>
      </c>
      <c r="G35" s="9">
        <v>0</v>
      </c>
      <c r="H35" s="9">
        <v>0</v>
      </c>
      <c r="I35" s="9">
        <v>262993</v>
      </c>
      <c r="J35" s="13">
        <f t="shared" si="1"/>
        <v>665738.61</v>
      </c>
      <c r="K35" s="9">
        <v>402745.61</v>
      </c>
      <c r="L35" s="9">
        <v>0</v>
      </c>
      <c r="M35" s="9">
        <v>0</v>
      </c>
      <c r="N35" s="9">
        <v>262993</v>
      </c>
      <c r="O35" s="13">
        <f t="shared" si="2"/>
        <v>665738.61</v>
      </c>
      <c r="P35" s="9">
        <f t="shared" si="3"/>
        <v>1331477.22</v>
      </c>
      <c r="Q35" s="9">
        <v>402745.61</v>
      </c>
      <c r="R35" s="9">
        <v>0</v>
      </c>
      <c r="S35" s="9">
        <v>0</v>
      </c>
      <c r="T35" s="9">
        <v>298715.53000000003</v>
      </c>
      <c r="U35" s="9">
        <f t="shared" si="0"/>
        <v>701461.14</v>
      </c>
    </row>
    <row r="36" spans="1:21" ht="29.25" customHeight="1">
      <c r="A36" s="10">
        <v>13</v>
      </c>
      <c r="B36" s="10" t="s">
        <v>123</v>
      </c>
      <c r="C36" s="10" t="s">
        <v>124</v>
      </c>
      <c r="D36" s="15" t="s">
        <v>125</v>
      </c>
      <c r="E36" s="12">
        <v>4316295</v>
      </c>
      <c r="F36" s="9">
        <v>2876011.36</v>
      </c>
      <c r="G36" s="9">
        <v>473011.88</v>
      </c>
      <c r="H36" s="9">
        <v>0</v>
      </c>
      <c r="I36" s="9">
        <v>385363</v>
      </c>
      <c r="J36" s="13">
        <f t="shared" si="1"/>
        <v>3734386.2399999998</v>
      </c>
      <c r="K36" s="9">
        <v>2876011.36</v>
      </c>
      <c r="L36" s="9">
        <v>473011.88</v>
      </c>
      <c r="M36" s="9">
        <v>0</v>
      </c>
      <c r="N36" s="9">
        <v>385363</v>
      </c>
      <c r="O36" s="13">
        <f t="shared" si="2"/>
        <v>3734386.2399999998</v>
      </c>
      <c r="P36" s="9">
        <f t="shared" si="3"/>
        <v>7468772.4799999995</v>
      </c>
      <c r="Q36" s="9">
        <v>2876011.36</v>
      </c>
      <c r="R36" s="9">
        <v>473011.88</v>
      </c>
      <c r="S36" s="9">
        <v>0</v>
      </c>
      <c r="T36" s="9">
        <v>432013.46</v>
      </c>
      <c r="U36" s="9">
        <f t="shared" si="0"/>
        <v>3781036.6999999997</v>
      </c>
    </row>
    <row r="37" spans="1:21" ht="30">
      <c r="A37" s="10">
        <v>20</v>
      </c>
      <c r="B37" s="10" t="s">
        <v>126</v>
      </c>
      <c r="C37" s="10" t="s">
        <v>127</v>
      </c>
      <c r="D37" s="15" t="s">
        <v>128</v>
      </c>
      <c r="E37" s="12">
        <v>4266049</v>
      </c>
      <c r="F37" s="9">
        <v>4415840.51</v>
      </c>
      <c r="G37" s="9">
        <v>225995.19</v>
      </c>
      <c r="H37" s="9">
        <v>0</v>
      </c>
      <c r="I37" s="9">
        <v>1009256</v>
      </c>
      <c r="J37" s="13">
        <f t="shared" si="1"/>
        <v>5651091.7000000002</v>
      </c>
      <c r="K37" s="9">
        <v>4415840.51</v>
      </c>
      <c r="L37" s="9">
        <v>225995.19</v>
      </c>
      <c r="M37" s="9">
        <v>0</v>
      </c>
      <c r="N37" s="9">
        <v>1009256</v>
      </c>
      <c r="O37" s="13">
        <f t="shared" si="2"/>
        <v>5651091.7000000002</v>
      </c>
      <c r="P37" s="9">
        <f t="shared" si="3"/>
        <v>11302183.4</v>
      </c>
      <c r="Q37" s="9">
        <v>4415840.51</v>
      </c>
      <c r="R37" s="9">
        <v>225995.19</v>
      </c>
      <c r="S37" s="9">
        <v>0</v>
      </c>
      <c r="T37" s="9">
        <v>1067656.49</v>
      </c>
      <c r="U37" s="9">
        <f t="shared" si="0"/>
        <v>5709492.1900000004</v>
      </c>
    </row>
    <row r="38" spans="1:21" ht="30">
      <c r="A38" s="10">
        <v>18</v>
      </c>
      <c r="B38" s="10" t="s">
        <v>129</v>
      </c>
      <c r="C38" s="10" t="s">
        <v>130</v>
      </c>
      <c r="D38" s="15" t="s">
        <v>131</v>
      </c>
      <c r="E38" s="12">
        <v>4266162</v>
      </c>
      <c r="F38" s="9">
        <v>6517983.0499999998</v>
      </c>
      <c r="G38" s="9">
        <v>792559.86</v>
      </c>
      <c r="H38" s="9">
        <v>0</v>
      </c>
      <c r="I38" s="9">
        <v>394330</v>
      </c>
      <c r="J38" s="13">
        <f t="shared" si="1"/>
        <v>7704872.9100000001</v>
      </c>
      <c r="K38" s="9">
        <v>6517983.0499999998</v>
      </c>
      <c r="L38" s="9">
        <v>792559.86</v>
      </c>
      <c r="M38" s="9">
        <v>0</v>
      </c>
      <c r="N38" s="9">
        <v>394330</v>
      </c>
      <c r="O38" s="13">
        <f t="shared" si="2"/>
        <v>7704872.9100000001</v>
      </c>
      <c r="P38" s="9">
        <f t="shared" si="3"/>
        <v>15409745.82</v>
      </c>
      <c r="Q38" s="9">
        <v>6517983.0499999998</v>
      </c>
      <c r="R38" s="9">
        <v>792559.86</v>
      </c>
      <c r="S38" s="9">
        <v>0</v>
      </c>
      <c r="T38" s="9">
        <v>362751.99</v>
      </c>
      <c r="U38" s="9">
        <f t="shared" si="0"/>
        <v>7673294.9000000004</v>
      </c>
    </row>
    <row r="39" spans="1:21" ht="30">
      <c r="A39" s="10">
        <v>4</v>
      </c>
      <c r="B39" s="10" t="s">
        <v>132</v>
      </c>
      <c r="C39" s="10" t="s">
        <v>133</v>
      </c>
      <c r="D39" s="15" t="s">
        <v>134</v>
      </c>
      <c r="E39" s="12">
        <v>9524980</v>
      </c>
      <c r="F39" s="9">
        <f>6686170.65+1568361.02</f>
        <v>8254531.6699999999</v>
      </c>
      <c r="G39" s="9">
        <v>0</v>
      </c>
      <c r="H39" s="9">
        <v>0</v>
      </c>
      <c r="I39" s="9">
        <v>3440246</v>
      </c>
      <c r="J39" s="13">
        <f t="shared" si="1"/>
        <v>11694777.67</v>
      </c>
      <c r="K39" s="9">
        <v>6686170.6500000004</v>
      </c>
      <c r="L39" s="9">
        <v>0</v>
      </c>
      <c r="M39" s="9">
        <v>0</v>
      </c>
      <c r="N39" s="9">
        <v>3440246</v>
      </c>
      <c r="O39" s="13">
        <f t="shared" si="2"/>
        <v>10126416.65</v>
      </c>
      <c r="P39" s="9">
        <f t="shared" si="3"/>
        <v>21821194.32</v>
      </c>
      <c r="Q39" s="9">
        <v>5892488.5199999996</v>
      </c>
      <c r="R39" s="9">
        <v>0</v>
      </c>
      <c r="S39" s="9">
        <v>0</v>
      </c>
      <c r="T39" s="9">
        <v>4235451.22</v>
      </c>
      <c r="U39" s="9">
        <f t="shared" si="0"/>
        <v>10127939.739999998</v>
      </c>
    </row>
    <row r="40" spans="1:21" ht="30">
      <c r="A40" s="10">
        <v>11</v>
      </c>
      <c r="B40" s="10" t="s">
        <v>135</v>
      </c>
      <c r="C40" s="10" t="s">
        <v>136</v>
      </c>
      <c r="D40" s="15" t="s">
        <v>137</v>
      </c>
      <c r="E40" s="12">
        <v>4203911</v>
      </c>
      <c r="F40" s="9">
        <v>176542.76</v>
      </c>
      <c r="G40" s="9">
        <v>527435.39</v>
      </c>
      <c r="H40" s="9">
        <v>0</v>
      </c>
      <c r="I40" s="9">
        <v>197659</v>
      </c>
      <c r="J40" s="13">
        <f t="shared" si="1"/>
        <v>901637.15</v>
      </c>
      <c r="K40" s="9">
        <v>176542.76</v>
      </c>
      <c r="L40" s="9">
        <v>527435.39</v>
      </c>
      <c r="M40" s="9">
        <v>0</v>
      </c>
      <c r="N40" s="9">
        <v>197659</v>
      </c>
      <c r="O40" s="13">
        <f t="shared" si="2"/>
        <v>901637.15</v>
      </c>
      <c r="P40" s="9">
        <f t="shared" si="3"/>
        <v>1803274.3</v>
      </c>
      <c r="Q40" s="9">
        <v>176542.76</v>
      </c>
      <c r="R40" s="9">
        <v>527435.39</v>
      </c>
      <c r="S40" s="9">
        <v>0</v>
      </c>
      <c r="T40" s="9">
        <v>152778.9</v>
      </c>
      <c r="U40" s="9">
        <f t="shared" si="0"/>
        <v>856757.05</v>
      </c>
    </row>
    <row r="41" spans="1:21" ht="15" customHeight="1">
      <c r="A41" s="10">
        <v>40</v>
      </c>
      <c r="B41" s="10" t="s">
        <v>138</v>
      </c>
      <c r="C41" s="10" t="s">
        <v>139</v>
      </c>
      <c r="D41" s="15" t="s">
        <v>140</v>
      </c>
      <c r="E41" s="12">
        <v>4192537</v>
      </c>
      <c r="F41" s="9">
        <v>11895363.74</v>
      </c>
      <c r="G41" s="9">
        <v>1728517.62</v>
      </c>
      <c r="H41" s="9">
        <v>36410.67</v>
      </c>
      <c r="I41" s="9">
        <v>1574380</v>
      </c>
      <c r="J41" s="13">
        <f t="shared" si="1"/>
        <v>15234672.029999999</v>
      </c>
      <c r="K41" s="9">
        <v>11895363.74</v>
      </c>
      <c r="L41" s="9">
        <v>1728517.62</v>
      </c>
      <c r="M41" s="9">
        <v>36410.67</v>
      </c>
      <c r="N41" s="9">
        <v>1574380</v>
      </c>
      <c r="O41" s="13">
        <f t="shared" si="2"/>
        <v>15234672.029999999</v>
      </c>
      <c r="P41" s="9">
        <f t="shared" si="3"/>
        <v>30469344.059999999</v>
      </c>
      <c r="Q41" s="9">
        <v>12414224.51</v>
      </c>
      <c r="R41" s="9">
        <v>1728517.62</v>
      </c>
      <c r="S41" s="9">
        <v>36410.67</v>
      </c>
      <c r="T41" s="9">
        <v>1047349.29</v>
      </c>
      <c r="U41" s="9">
        <f t="shared" si="0"/>
        <v>15226502.09</v>
      </c>
    </row>
    <row r="42" spans="1:21" ht="30">
      <c r="A42" s="10">
        <v>41</v>
      </c>
      <c r="B42" s="10" t="s">
        <v>141</v>
      </c>
      <c r="C42" s="10" t="s">
        <v>142</v>
      </c>
      <c r="D42" s="15" t="s">
        <v>143</v>
      </c>
      <c r="E42" s="12">
        <v>14908162</v>
      </c>
      <c r="F42" s="9">
        <v>493936.34</v>
      </c>
      <c r="G42" s="9">
        <v>0</v>
      </c>
      <c r="H42" s="9">
        <v>0</v>
      </c>
      <c r="I42" s="9">
        <v>157</v>
      </c>
      <c r="J42" s="13">
        <f t="shared" si="1"/>
        <v>494093.34</v>
      </c>
      <c r="K42" s="9">
        <v>493936.34</v>
      </c>
      <c r="L42" s="9">
        <v>0</v>
      </c>
      <c r="M42" s="9">
        <v>0</v>
      </c>
      <c r="N42" s="9">
        <v>157</v>
      </c>
      <c r="O42" s="13">
        <f t="shared" si="2"/>
        <v>494093.34</v>
      </c>
      <c r="P42" s="9">
        <f t="shared" si="3"/>
        <v>988186.68</v>
      </c>
      <c r="Q42" s="9">
        <v>493936.34</v>
      </c>
      <c r="R42" s="9">
        <v>0</v>
      </c>
      <c r="S42" s="9">
        <v>0</v>
      </c>
      <c r="T42" s="9">
        <v>131996.19</v>
      </c>
      <c r="U42" s="9">
        <f t="shared" si="0"/>
        <v>625932.53</v>
      </c>
    </row>
    <row r="43" spans="1:21">
      <c r="A43" s="10">
        <v>45</v>
      </c>
      <c r="B43" s="10" t="s">
        <v>144</v>
      </c>
      <c r="C43" s="10" t="s">
        <v>145</v>
      </c>
      <c r="D43" s="15" t="s">
        <v>146</v>
      </c>
      <c r="E43" s="12">
        <v>5854268</v>
      </c>
      <c r="F43" s="9">
        <f>392688.63+240580.13</f>
        <v>633268.76</v>
      </c>
      <c r="G43" s="9">
        <v>0</v>
      </c>
      <c r="H43" s="9">
        <v>252143.8666666667</v>
      </c>
      <c r="I43" s="9">
        <v>73418</v>
      </c>
      <c r="J43" s="13">
        <f t="shared" si="1"/>
        <v>958830.62666666671</v>
      </c>
      <c r="K43" s="9">
        <v>392688.63</v>
      </c>
      <c r="L43" s="9">
        <v>0</v>
      </c>
      <c r="M43" s="9">
        <v>252143.8666666667</v>
      </c>
      <c r="N43" s="9">
        <v>73418</v>
      </c>
      <c r="O43" s="13">
        <f t="shared" si="2"/>
        <v>718250.4966666667</v>
      </c>
      <c r="P43" s="9">
        <f t="shared" si="3"/>
        <v>1677081.1233333335</v>
      </c>
      <c r="Q43" s="9">
        <v>392688.63</v>
      </c>
      <c r="R43" s="9">
        <v>0</v>
      </c>
      <c r="S43" s="9">
        <v>281818.56</v>
      </c>
      <c r="T43" s="9">
        <v>88731.97</v>
      </c>
      <c r="U43" s="9">
        <f t="shared" si="0"/>
        <v>763239.15999999992</v>
      </c>
    </row>
    <row r="44" spans="1:21" ht="15" customHeight="1">
      <c r="A44" s="10">
        <v>42</v>
      </c>
      <c r="B44" s="10" t="s">
        <v>147</v>
      </c>
      <c r="C44" s="10" t="s">
        <v>148</v>
      </c>
      <c r="D44" s="15" t="s">
        <v>149</v>
      </c>
      <c r="E44" s="12">
        <v>21101334</v>
      </c>
      <c r="F44" s="9">
        <v>0</v>
      </c>
      <c r="G44" s="9">
        <v>1559557.42</v>
      </c>
      <c r="H44" s="9">
        <v>0</v>
      </c>
      <c r="I44" s="9">
        <v>78337</v>
      </c>
      <c r="J44" s="13">
        <f t="shared" si="1"/>
        <v>1637894.42</v>
      </c>
      <c r="K44" s="9">
        <v>0</v>
      </c>
      <c r="L44" s="9">
        <v>1559557.42</v>
      </c>
      <c r="M44" s="9">
        <v>0</v>
      </c>
      <c r="N44" s="9">
        <v>78337</v>
      </c>
      <c r="O44" s="13">
        <f t="shared" si="2"/>
        <v>1637894.42</v>
      </c>
      <c r="P44" s="9">
        <f t="shared" si="3"/>
        <v>3275788.84</v>
      </c>
      <c r="Q44" s="9">
        <v>0</v>
      </c>
      <c r="R44" s="9">
        <v>1559557.42</v>
      </c>
      <c r="S44" s="9">
        <v>0</v>
      </c>
      <c r="T44" s="9">
        <v>25204.84</v>
      </c>
      <c r="U44" s="9">
        <f t="shared" si="0"/>
        <v>1584762.26</v>
      </c>
    </row>
    <row r="45" spans="1:21" ht="15" customHeight="1">
      <c r="A45" s="10">
        <v>46</v>
      </c>
      <c r="B45" s="10" t="s">
        <v>150</v>
      </c>
      <c r="C45" s="10" t="s">
        <v>151</v>
      </c>
      <c r="D45" s="15" t="s">
        <v>152</v>
      </c>
      <c r="E45" s="12">
        <v>14009050</v>
      </c>
      <c r="F45" s="9">
        <v>429019.67</v>
      </c>
      <c r="G45" s="9">
        <v>0</v>
      </c>
      <c r="H45" s="9">
        <v>0</v>
      </c>
      <c r="I45" s="9">
        <v>98899</v>
      </c>
      <c r="J45" s="13">
        <f t="shared" si="1"/>
        <v>527918.66999999993</v>
      </c>
      <c r="K45" s="9">
        <v>429019.67</v>
      </c>
      <c r="L45" s="9">
        <v>0</v>
      </c>
      <c r="M45" s="9">
        <v>0</v>
      </c>
      <c r="N45" s="9">
        <v>98899</v>
      </c>
      <c r="O45" s="13">
        <f t="shared" si="2"/>
        <v>527918.66999999993</v>
      </c>
      <c r="P45" s="9">
        <f t="shared" si="3"/>
        <v>1055837.3399999999</v>
      </c>
      <c r="Q45" s="9">
        <v>465888.61</v>
      </c>
      <c r="R45" s="9">
        <v>0</v>
      </c>
      <c r="S45" s="9">
        <v>0</v>
      </c>
      <c r="T45" s="9">
        <v>206003.81</v>
      </c>
      <c r="U45" s="9">
        <f t="shared" si="0"/>
        <v>671892.41999999993</v>
      </c>
    </row>
    <row r="46" spans="1:21" ht="15" customHeight="1">
      <c r="A46" s="10">
        <v>47</v>
      </c>
      <c r="B46" s="10" t="s">
        <v>153</v>
      </c>
      <c r="C46" s="10" t="s">
        <v>154</v>
      </c>
      <c r="D46" s="15" t="s">
        <v>155</v>
      </c>
      <c r="E46" s="12">
        <v>8422035</v>
      </c>
      <c r="F46" s="9">
        <v>1737182.47</v>
      </c>
      <c r="G46" s="9">
        <v>0</v>
      </c>
      <c r="H46" s="9">
        <v>0</v>
      </c>
      <c r="I46" s="9">
        <v>792267</v>
      </c>
      <c r="J46" s="13">
        <f t="shared" si="1"/>
        <v>2529449.4699999997</v>
      </c>
      <c r="K46" s="9">
        <v>1737182.47</v>
      </c>
      <c r="L46" s="9">
        <v>0</v>
      </c>
      <c r="M46" s="9">
        <v>0</v>
      </c>
      <c r="N46" s="9">
        <v>792267</v>
      </c>
      <c r="O46" s="13">
        <f t="shared" si="2"/>
        <v>2529449.4699999997</v>
      </c>
      <c r="P46" s="9">
        <f t="shared" si="3"/>
        <v>5058898.9399999995</v>
      </c>
      <c r="Q46" s="9">
        <v>1677873.02</v>
      </c>
      <c r="R46" s="9">
        <v>0</v>
      </c>
      <c r="S46" s="9">
        <v>0</v>
      </c>
      <c r="T46" s="9">
        <v>400159.71</v>
      </c>
      <c r="U46" s="9">
        <f t="shared" si="0"/>
        <v>2078032.73</v>
      </c>
    </row>
    <row r="47" spans="1:21" ht="15" customHeight="1">
      <c r="A47" s="10">
        <v>49</v>
      </c>
      <c r="B47" s="10" t="s">
        <v>156</v>
      </c>
      <c r="C47" s="10" t="s">
        <v>157</v>
      </c>
      <c r="D47" s="15" t="s">
        <v>158</v>
      </c>
      <c r="E47" s="12">
        <v>15413404</v>
      </c>
      <c r="F47" s="9">
        <v>253929.71333333329</v>
      </c>
      <c r="G47" s="9">
        <v>0</v>
      </c>
      <c r="H47" s="9">
        <v>0</v>
      </c>
      <c r="I47" s="9">
        <v>981679</v>
      </c>
      <c r="J47" s="13">
        <f t="shared" si="1"/>
        <v>1235608.7133333334</v>
      </c>
      <c r="K47" s="9">
        <v>253929.71333333329</v>
      </c>
      <c r="L47" s="9">
        <v>0</v>
      </c>
      <c r="M47" s="9">
        <v>0</v>
      </c>
      <c r="N47" s="9">
        <v>981679</v>
      </c>
      <c r="O47" s="13">
        <f t="shared" si="2"/>
        <v>1235608.7133333334</v>
      </c>
      <c r="P47" s="9">
        <f t="shared" si="3"/>
        <v>2471217.4266666668</v>
      </c>
      <c r="Q47" s="9">
        <v>243038.94</v>
      </c>
      <c r="R47" s="9">
        <v>0</v>
      </c>
      <c r="S47" s="9">
        <v>0</v>
      </c>
      <c r="T47" s="9">
        <v>611620.18000000005</v>
      </c>
      <c r="U47" s="9">
        <f t="shared" si="0"/>
        <v>854659.12000000011</v>
      </c>
    </row>
    <row r="48" spans="1:21" ht="15" customHeight="1">
      <c r="A48" s="10">
        <v>51</v>
      </c>
      <c r="B48" s="10" t="s">
        <v>159</v>
      </c>
      <c r="C48" s="10" t="s">
        <v>160</v>
      </c>
      <c r="D48" s="15" t="s">
        <v>161</v>
      </c>
      <c r="E48" s="12">
        <v>5919324</v>
      </c>
      <c r="F48" s="9">
        <v>1139549.9766666666</v>
      </c>
      <c r="G48" s="9">
        <v>0</v>
      </c>
      <c r="H48" s="9">
        <v>0</v>
      </c>
      <c r="I48" s="9">
        <v>6615</v>
      </c>
      <c r="J48" s="13">
        <f t="shared" si="1"/>
        <v>1146164.9766666666</v>
      </c>
      <c r="K48" s="9">
        <v>1139549.9766666666</v>
      </c>
      <c r="L48" s="9">
        <v>0</v>
      </c>
      <c r="M48" s="9">
        <v>0</v>
      </c>
      <c r="N48" s="9">
        <v>6615</v>
      </c>
      <c r="O48" s="13">
        <f t="shared" si="2"/>
        <v>1146164.9766666666</v>
      </c>
      <c r="P48" s="9">
        <f t="shared" si="3"/>
        <v>2292329.9533333331</v>
      </c>
      <c r="Q48" s="9">
        <v>1708289.59</v>
      </c>
      <c r="R48" s="9">
        <v>0</v>
      </c>
      <c r="S48" s="9">
        <v>0</v>
      </c>
      <c r="T48" s="9">
        <v>6476.37</v>
      </c>
      <c r="U48" s="9">
        <f t="shared" si="0"/>
        <v>1714765.9600000002</v>
      </c>
    </row>
    <row r="49" spans="1:21" ht="15" customHeight="1">
      <c r="A49" s="10">
        <v>50</v>
      </c>
      <c r="B49" s="10" t="s">
        <v>162</v>
      </c>
      <c r="C49" s="10" t="s">
        <v>163</v>
      </c>
      <c r="D49" s="15" t="s">
        <v>164</v>
      </c>
      <c r="E49" s="12">
        <v>18487139</v>
      </c>
      <c r="F49" s="9">
        <v>393392.88666666672</v>
      </c>
      <c r="G49" s="9">
        <v>0</v>
      </c>
      <c r="H49" s="9">
        <v>0</v>
      </c>
      <c r="I49" s="9">
        <v>0</v>
      </c>
      <c r="J49" s="13">
        <f t="shared" si="1"/>
        <v>393392.88666666672</v>
      </c>
      <c r="K49" s="9">
        <v>393392.88666666672</v>
      </c>
      <c r="L49" s="9">
        <v>0</v>
      </c>
      <c r="M49" s="9">
        <v>0</v>
      </c>
      <c r="N49" s="9">
        <v>0</v>
      </c>
      <c r="O49" s="13">
        <f t="shared" si="2"/>
        <v>393392.88666666672</v>
      </c>
      <c r="P49" s="9">
        <f t="shared" si="3"/>
        <v>786785.77333333343</v>
      </c>
      <c r="Q49" s="9">
        <v>412502.75</v>
      </c>
      <c r="R49" s="9">
        <v>0</v>
      </c>
      <c r="S49" s="9">
        <v>0</v>
      </c>
      <c r="T49" s="9">
        <v>0</v>
      </c>
      <c r="U49" s="9">
        <f t="shared" si="0"/>
        <v>412502.75</v>
      </c>
    </row>
    <row r="50" spans="1:21" ht="15" customHeight="1">
      <c r="A50" s="10">
        <v>54</v>
      </c>
      <c r="B50" s="10" t="s">
        <v>165</v>
      </c>
      <c r="C50" s="10" t="s">
        <v>166</v>
      </c>
      <c r="D50" s="15" t="s">
        <v>167</v>
      </c>
      <c r="E50" s="12">
        <v>15852353</v>
      </c>
      <c r="F50" s="9">
        <v>0</v>
      </c>
      <c r="G50" s="9">
        <v>0</v>
      </c>
      <c r="H50" s="9">
        <v>0</v>
      </c>
      <c r="I50" s="9">
        <v>162600</v>
      </c>
      <c r="J50" s="13">
        <f t="shared" si="1"/>
        <v>162600</v>
      </c>
      <c r="K50" s="9">
        <v>0</v>
      </c>
      <c r="L50" s="9">
        <v>0</v>
      </c>
      <c r="M50" s="9">
        <v>0</v>
      </c>
      <c r="N50" s="9">
        <v>162600</v>
      </c>
      <c r="O50" s="13">
        <f t="shared" si="2"/>
        <v>162600</v>
      </c>
      <c r="P50" s="9">
        <f t="shared" si="3"/>
        <v>325200</v>
      </c>
      <c r="Q50" s="9">
        <v>0</v>
      </c>
      <c r="R50" s="9">
        <v>0</v>
      </c>
      <c r="S50" s="9">
        <v>0</v>
      </c>
      <c r="T50" s="9">
        <v>500996.74</v>
      </c>
      <c r="U50" s="9">
        <f t="shared" si="0"/>
        <v>500996.74</v>
      </c>
    </row>
    <row r="51" spans="1:21" ht="15" customHeight="1">
      <c r="A51" s="10">
        <v>52</v>
      </c>
      <c r="B51" s="10" t="s">
        <v>168</v>
      </c>
      <c r="C51" s="10" t="s">
        <v>169</v>
      </c>
      <c r="D51" s="15" t="s">
        <v>170</v>
      </c>
      <c r="E51" s="12">
        <v>16273767</v>
      </c>
      <c r="F51" s="9">
        <v>487909.61</v>
      </c>
      <c r="G51" s="9">
        <v>0</v>
      </c>
      <c r="H51" s="9">
        <v>0</v>
      </c>
      <c r="I51" s="9">
        <v>130744</v>
      </c>
      <c r="J51" s="13">
        <f t="shared" si="1"/>
        <v>618653.61</v>
      </c>
      <c r="K51" s="9">
        <v>487909.61</v>
      </c>
      <c r="L51" s="9">
        <v>0</v>
      </c>
      <c r="M51" s="9">
        <v>0</v>
      </c>
      <c r="N51" s="9">
        <v>130744</v>
      </c>
      <c r="O51" s="13">
        <f t="shared" si="2"/>
        <v>618653.61</v>
      </c>
      <c r="P51" s="9">
        <f t="shared" si="3"/>
        <v>1237307.22</v>
      </c>
      <c r="Q51" s="9">
        <v>487909.61</v>
      </c>
      <c r="R51" s="9">
        <v>0</v>
      </c>
      <c r="S51" s="9">
        <v>0</v>
      </c>
      <c r="T51" s="9">
        <v>69420.17</v>
      </c>
      <c r="U51" s="9">
        <f t="shared" si="0"/>
        <v>557329.78</v>
      </c>
    </row>
    <row r="52" spans="1:21" ht="15" customHeight="1">
      <c r="A52" s="10">
        <v>53</v>
      </c>
      <c r="B52" s="10" t="s">
        <v>171</v>
      </c>
      <c r="C52" s="10" t="s">
        <v>172</v>
      </c>
      <c r="D52" s="15" t="s">
        <v>173</v>
      </c>
      <c r="E52" s="12">
        <v>17035542</v>
      </c>
      <c r="F52" s="9">
        <v>0</v>
      </c>
      <c r="G52" s="9">
        <v>0</v>
      </c>
      <c r="H52" s="9">
        <v>0</v>
      </c>
      <c r="I52" s="9">
        <v>26479</v>
      </c>
      <c r="J52" s="13">
        <f t="shared" si="1"/>
        <v>26479</v>
      </c>
      <c r="K52" s="9">
        <v>0</v>
      </c>
      <c r="L52" s="9">
        <v>0</v>
      </c>
      <c r="M52" s="9">
        <v>0</v>
      </c>
      <c r="N52" s="9">
        <v>26479</v>
      </c>
      <c r="O52" s="13">
        <f t="shared" si="2"/>
        <v>26479</v>
      </c>
      <c r="P52" s="9">
        <f t="shared" si="3"/>
        <v>52958</v>
      </c>
      <c r="Q52" s="9">
        <v>0</v>
      </c>
      <c r="R52" s="9">
        <v>0</v>
      </c>
      <c r="S52" s="9">
        <v>0</v>
      </c>
      <c r="T52" s="9">
        <v>15992.92</v>
      </c>
      <c r="U52" s="9">
        <f t="shared" si="0"/>
        <v>15992.92</v>
      </c>
    </row>
    <row r="53" spans="1:21" ht="15" customHeight="1">
      <c r="A53" s="10">
        <v>55</v>
      </c>
      <c r="B53" s="10" t="s">
        <v>174</v>
      </c>
      <c r="C53" s="10" t="s">
        <v>175</v>
      </c>
      <c r="D53" s="15" t="s">
        <v>176</v>
      </c>
      <c r="E53" s="12">
        <v>17010254</v>
      </c>
      <c r="F53" s="9">
        <v>0</v>
      </c>
      <c r="G53" s="9">
        <v>0</v>
      </c>
      <c r="H53" s="9">
        <v>0</v>
      </c>
      <c r="I53" s="9">
        <v>105390</v>
      </c>
      <c r="J53" s="13">
        <f t="shared" si="1"/>
        <v>105390</v>
      </c>
      <c r="K53" s="9">
        <v>0</v>
      </c>
      <c r="L53" s="9">
        <v>0</v>
      </c>
      <c r="M53" s="9">
        <v>0</v>
      </c>
      <c r="N53" s="9">
        <v>105390</v>
      </c>
      <c r="O53" s="13">
        <f t="shared" si="2"/>
        <v>105390</v>
      </c>
      <c r="P53" s="9">
        <f t="shared" si="3"/>
        <v>210780</v>
      </c>
      <c r="Q53" s="9">
        <v>0</v>
      </c>
      <c r="R53" s="9">
        <v>0</v>
      </c>
      <c r="S53" s="9">
        <v>0</v>
      </c>
      <c r="T53" s="9">
        <v>73414.67</v>
      </c>
      <c r="U53" s="9">
        <f t="shared" si="0"/>
        <v>73414.67</v>
      </c>
    </row>
    <row r="54" spans="1:21" ht="15" customHeight="1">
      <c r="A54" s="10">
        <v>57</v>
      </c>
      <c r="B54" s="10" t="s">
        <v>177</v>
      </c>
      <c r="C54" s="10" t="s">
        <v>178</v>
      </c>
      <c r="D54" s="15" t="s">
        <v>179</v>
      </c>
      <c r="E54" s="12">
        <v>26630352</v>
      </c>
      <c r="F54" s="9">
        <v>1731172.4466666665</v>
      </c>
      <c r="G54" s="9">
        <v>0</v>
      </c>
      <c r="H54" s="9">
        <v>0</v>
      </c>
      <c r="I54" s="9">
        <v>432952</v>
      </c>
      <c r="J54" s="13">
        <f t="shared" si="1"/>
        <v>2164124.4466666663</v>
      </c>
      <c r="K54" s="9">
        <v>1731172.4466666665</v>
      </c>
      <c r="L54" s="9">
        <v>0</v>
      </c>
      <c r="M54" s="9">
        <v>0</v>
      </c>
      <c r="N54" s="9">
        <v>432952</v>
      </c>
      <c r="O54" s="13">
        <f t="shared" si="2"/>
        <v>2164124.4466666663</v>
      </c>
      <c r="P54" s="9">
        <f t="shared" si="3"/>
        <v>4328248.8933333326</v>
      </c>
      <c r="Q54" s="9">
        <v>2691785.22</v>
      </c>
      <c r="R54" s="9">
        <v>0</v>
      </c>
      <c r="S54" s="9">
        <v>0</v>
      </c>
      <c r="T54" s="9">
        <v>460104.98</v>
      </c>
      <c r="U54" s="9">
        <f t="shared" si="0"/>
        <v>3151890.2</v>
      </c>
    </row>
    <row r="55" spans="1:21" ht="15" customHeight="1">
      <c r="A55" s="10">
        <v>56</v>
      </c>
      <c r="B55" s="10" t="s">
        <v>180</v>
      </c>
      <c r="C55" s="10" t="s">
        <v>181</v>
      </c>
      <c r="D55" s="15" t="s">
        <v>182</v>
      </c>
      <c r="E55" s="12">
        <v>12530000</v>
      </c>
      <c r="F55" s="9">
        <v>5226746.2233333336</v>
      </c>
      <c r="G55" s="9">
        <v>0</v>
      </c>
      <c r="H55" s="9">
        <v>0</v>
      </c>
      <c r="I55" s="9">
        <v>32074</v>
      </c>
      <c r="J55" s="13">
        <f t="shared" si="1"/>
        <v>5258820.2233333336</v>
      </c>
      <c r="K55" s="9">
        <v>5226746.2233333336</v>
      </c>
      <c r="L55" s="9">
        <v>0</v>
      </c>
      <c r="M55" s="9">
        <v>0</v>
      </c>
      <c r="N55" s="9">
        <v>32074</v>
      </c>
      <c r="O55" s="13">
        <f t="shared" si="2"/>
        <v>5258820.2233333336</v>
      </c>
      <c r="P55" s="9">
        <f t="shared" si="3"/>
        <v>10517640.446666667</v>
      </c>
      <c r="Q55" s="9">
        <v>5839881.0899999999</v>
      </c>
      <c r="R55" s="9">
        <v>0</v>
      </c>
      <c r="S55" s="9">
        <v>0</v>
      </c>
      <c r="T55" s="9">
        <v>343642.46</v>
      </c>
      <c r="U55" s="9">
        <f t="shared" si="0"/>
        <v>6183523.5499999998</v>
      </c>
    </row>
    <row r="56" spans="1:21" ht="15" customHeight="1">
      <c r="A56" s="10">
        <v>59</v>
      </c>
      <c r="B56" s="10" t="s">
        <v>183</v>
      </c>
      <c r="C56" s="10" t="s">
        <v>184</v>
      </c>
      <c r="D56" s="15" t="s">
        <v>185</v>
      </c>
      <c r="E56" s="12">
        <v>26276418</v>
      </c>
      <c r="F56" s="9">
        <v>0</v>
      </c>
      <c r="G56" s="9">
        <v>0</v>
      </c>
      <c r="H56" s="9">
        <v>0</v>
      </c>
      <c r="I56" s="9">
        <v>918042</v>
      </c>
      <c r="J56" s="13">
        <f t="shared" si="1"/>
        <v>918042</v>
      </c>
      <c r="K56" s="9">
        <v>0</v>
      </c>
      <c r="L56" s="9">
        <v>0</v>
      </c>
      <c r="M56" s="9">
        <v>0</v>
      </c>
      <c r="N56" s="9">
        <v>918042</v>
      </c>
      <c r="O56" s="13">
        <f t="shared" si="2"/>
        <v>918042</v>
      </c>
      <c r="P56" s="9">
        <f t="shared" si="3"/>
        <v>1836084</v>
      </c>
      <c r="Q56" s="9">
        <v>0</v>
      </c>
      <c r="R56" s="9">
        <v>0</v>
      </c>
      <c r="S56" s="9">
        <v>0</v>
      </c>
      <c r="T56" s="9">
        <v>565535.43000000005</v>
      </c>
      <c r="U56" s="9">
        <f t="shared" si="0"/>
        <v>565535.43000000005</v>
      </c>
    </row>
    <row r="57" spans="1:21" ht="15" customHeight="1">
      <c r="A57" s="10">
        <v>58</v>
      </c>
      <c r="B57" s="10" t="s">
        <v>186</v>
      </c>
      <c r="C57" s="10" t="s">
        <v>187</v>
      </c>
      <c r="D57" s="15" t="s">
        <v>188</v>
      </c>
      <c r="E57" s="12">
        <v>8272361</v>
      </c>
      <c r="F57" s="9">
        <v>9321.4633333333331</v>
      </c>
      <c r="G57" s="9">
        <v>0</v>
      </c>
      <c r="H57" s="9">
        <v>0</v>
      </c>
      <c r="I57" s="9">
        <v>929334</v>
      </c>
      <c r="J57" s="13">
        <f t="shared" si="1"/>
        <v>938655.46333333338</v>
      </c>
      <c r="K57" s="9">
        <v>9321.4633333333331</v>
      </c>
      <c r="L57" s="9">
        <v>0</v>
      </c>
      <c r="M57" s="9">
        <v>0</v>
      </c>
      <c r="N57" s="9">
        <v>929334</v>
      </c>
      <c r="O57" s="13">
        <f t="shared" si="2"/>
        <v>938655.46333333338</v>
      </c>
      <c r="P57" s="9">
        <f t="shared" si="3"/>
        <v>1877310.9266666668</v>
      </c>
      <c r="Q57" s="9">
        <v>9890.77</v>
      </c>
      <c r="R57" s="9">
        <v>0</v>
      </c>
      <c r="S57" s="9">
        <v>0</v>
      </c>
      <c r="T57" s="9">
        <v>441564.4</v>
      </c>
      <c r="U57" s="9">
        <f t="shared" si="0"/>
        <v>451455.17000000004</v>
      </c>
    </row>
    <row r="58" spans="1:21" ht="15" customHeight="1">
      <c r="A58" s="10">
        <v>60</v>
      </c>
      <c r="B58" s="10" t="s">
        <v>189</v>
      </c>
      <c r="C58" s="10" t="s">
        <v>190</v>
      </c>
      <c r="D58" s="15" t="s">
        <v>191</v>
      </c>
      <c r="E58" s="12">
        <v>24710030</v>
      </c>
      <c r="F58" s="9">
        <v>0</v>
      </c>
      <c r="G58" s="9">
        <v>0</v>
      </c>
      <c r="H58" s="9">
        <v>0</v>
      </c>
      <c r="I58" s="9">
        <v>192128</v>
      </c>
      <c r="J58" s="13">
        <f t="shared" si="1"/>
        <v>192128</v>
      </c>
      <c r="K58" s="9">
        <v>0</v>
      </c>
      <c r="L58" s="9">
        <v>0</v>
      </c>
      <c r="M58" s="9">
        <v>0</v>
      </c>
      <c r="N58" s="9">
        <v>192128</v>
      </c>
      <c r="O58" s="13">
        <f t="shared" si="2"/>
        <v>192128</v>
      </c>
      <c r="P58" s="9">
        <f t="shared" si="3"/>
        <v>384256</v>
      </c>
      <c r="Q58" s="9">
        <v>0</v>
      </c>
      <c r="R58" s="9">
        <v>0</v>
      </c>
      <c r="S58" s="9">
        <v>0</v>
      </c>
      <c r="T58" s="9">
        <v>150090.5</v>
      </c>
      <c r="U58" s="9">
        <f t="shared" si="0"/>
        <v>150090.5</v>
      </c>
    </row>
    <row r="59" spans="1:21" ht="15" customHeight="1">
      <c r="A59" s="10">
        <v>48</v>
      </c>
      <c r="B59" s="10" t="s">
        <v>192</v>
      </c>
      <c r="C59" s="10" t="s">
        <v>193</v>
      </c>
      <c r="D59" s="15" t="s">
        <v>194</v>
      </c>
      <c r="E59" s="12">
        <v>29417074</v>
      </c>
      <c r="F59" s="9">
        <v>150507.37</v>
      </c>
      <c r="G59" s="9">
        <v>0</v>
      </c>
      <c r="H59" s="9">
        <v>0</v>
      </c>
      <c r="I59" s="9">
        <v>255</v>
      </c>
      <c r="J59" s="13">
        <f t="shared" si="1"/>
        <v>150762.37</v>
      </c>
      <c r="K59" s="9">
        <v>150507.37</v>
      </c>
      <c r="L59" s="9">
        <v>0</v>
      </c>
      <c r="M59" s="9">
        <v>0</v>
      </c>
      <c r="N59" s="9">
        <v>255</v>
      </c>
      <c r="O59" s="13">
        <f t="shared" si="2"/>
        <v>150762.37</v>
      </c>
      <c r="P59" s="9">
        <f t="shared" si="3"/>
        <v>301524.74</v>
      </c>
      <c r="Q59" s="9">
        <v>220209.47</v>
      </c>
      <c r="R59" s="9">
        <v>0</v>
      </c>
      <c r="S59" s="9">
        <v>0</v>
      </c>
      <c r="T59" s="9">
        <v>633</v>
      </c>
      <c r="U59" s="9">
        <f t="shared" si="0"/>
        <v>220842.47</v>
      </c>
    </row>
    <row r="60" spans="1:21" ht="15" customHeight="1">
      <c r="A60" s="10">
        <v>61</v>
      </c>
      <c r="B60" s="10" t="s">
        <v>195</v>
      </c>
      <c r="C60" s="10" t="s">
        <v>196</v>
      </c>
      <c r="D60" s="15" t="s">
        <v>197</v>
      </c>
      <c r="E60" s="12">
        <v>15446991</v>
      </c>
      <c r="F60" s="9">
        <v>0</v>
      </c>
      <c r="G60" s="9">
        <v>0</v>
      </c>
      <c r="H60" s="9">
        <v>0</v>
      </c>
      <c r="I60" s="9">
        <v>238073</v>
      </c>
      <c r="J60" s="13">
        <f t="shared" si="1"/>
        <v>238073</v>
      </c>
      <c r="K60" s="9">
        <v>0</v>
      </c>
      <c r="L60" s="9">
        <v>0</v>
      </c>
      <c r="M60" s="9">
        <v>0</v>
      </c>
      <c r="N60" s="9">
        <v>238073</v>
      </c>
      <c r="O60" s="13">
        <f t="shared" si="2"/>
        <v>238073</v>
      </c>
      <c r="P60" s="9">
        <f t="shared" si="3"/>
        <v>476146</v>
      </c>
      <c r="Q60" s="9">
        <v>0</v>
      </c>
      <c r="R60" s="9">
        <v>0</v>
      </c>
      <c r="S60" s="9">
        <v>0</v>
      </c>
      <c r="T60" s="9">
        <v>128976.83</v>
      </c>
      <c r="U60" s="9">
        <f t="shared" si="0"/>
        <v>128976.83</v>
      </c>
    </row>
    <row r="61" spans="1:21" ht="15" customHeight="1">
      <c r="A61" s="10">
        <v>63</v>
      </c>
      <c r="B61" s="10" t="s">
        <v>198</v>
      </c>
      <c r="C61" s="10" t="s">
        <v>199</v>
      </c>
      <c r="D61" s="15" t="s">
        <v>200</v>
      </c>
      <c r="E61" s="12">
        <v>28890251</v>
      </c>
      <c r="F61" s="9">
        <v>1513006.9933333332</v>
      </c>
      <c r="G61" s="9">
        <v>0</v>
      </c>
      <c r="H61" s="9">
        <v>0</v>
      </c>
      <c r="I61" s="9">
        <v>203331</v>
      </c>
      <c r="J61" s="13">
        <f t="shared" si="1"/>
        <v>1716337.9933333332</v>
      </c>
      <c r="K61" s="9">
        <v>1513006.9933333332</v>
      </c>
      <c r="L61" s="9">
        <v>0</v>
      </c>
      <c r="M61" s="9">
        <v>0</v>
      </c>
      <c r="N61" s="9">
        <v>203331</v>
      </c>
      <c r="O61" s="13">
        <f t="shared" si="2"/>
        <v>1716337.9933333332</v>
      </c>
      <c r="P61" s="9">
        <f t="shared" si="3"/>
        <v>3432675.9866666663</v>
      </c>
      <c r="Q61" s="9">
        <v>2149261.48</v>
      </c>
      <c r="R61" s="9">
        <v>0</v>
      </c>
      <c r="S61" s="9">
        <v>0</v>
      </c>
      <c r="T61" s="9">
        <v>2531.04</v>
      </c>
      <c r="U61" s="9">
        <f t="shared" si="0"/>
        <v>2151792.52</v>
      </c>
    </row>
    <row r="62" spans="1:21" ht="15" customHeight="1">
      <c r="A62" s="10">
        <v>64</v>
      </c>
      <c r="B62" s="10" t="s">
        <v>201</v>
      </c>
      <c r="C62" s="10" t="s">
        <v>202</v>
      </c>
      <c r="D62" s="15" t="s">
        <v>203</v>
      </c>
      <c r="E62" s="12">
        <v>18905789</v>
      </c>
      <c r="F62" s="9">
        <v>0</v>
      </c>
      <c r="G62" s="9">
        <v>0</v>
      </c>
      <c r="H62" s="9">
        <v>0</v>
      </c>
      <c r="I62" s="9">
        <v>305521</v>
      </c>
      <c r="J62" s="13">
        <f t="shared" si="1"/>
        <v>305521</v>
      </c>
      <c r="K62" s="9">
        <v>0</v>
      </c>
      <c r="L62" s="9">
        <v>0</v>
      </c>
      <c r="M62" s="9">
        <v>0</v>
      </c>
      <c r="N62" s="9">
        <v>305521</v>
      </c>
      <c r="O62" s="13">
        <f t="shared" si="2"/>
        <v>305521</v>
      </c>
      <c r="P62" s="9">
        <f t="shared" si="3"/>
        <v>611042</v>
      </c>
      <c r="Q62" s="9">
        <v>0</v>
      </c>
      <c r="R62" s="9">
        <v>0</v>
      </c>
      <c r="S62" s="9">
        <v>0</v>
      </c>
      <c r="T62" s="9">
        <v>335251.61</v>
      </c>
      <c r="U62" s="9">
        <f t="shared" si="0"/>
        <v>335251.61</v>
      </c>
    </row>
    <row r="63" spans="1:21" ht="15" customHeight="1">
      <c r="A63" s="10">
        <v>43</v>
      </c>
      <c r="B63" s="10" t="s">
        <v>204</v>
      </c>
      <c r="C63" s="10" t="s">
        <v>205</v>
      </c>
      <c r="D63" s="15" t="s">
        <v>206</v>
      </c>
      <c r="E63" s="12">
        <v>4267257</v>
      </c>
      <c r="F63" s="9">
        <v>1883885.89</v>
      </c>
      <c r="G63" s="9">
        <v>168617.84</v>
      </c>
      <c r="H63" s="9">
        <v>0</v>
      </c>
      <c r="I63" s="9">
        <v>116250</v>
      </c>
      <c r="J63" s="13">
        <f t="shared" si="1"/>
        <v>2168753.73</v>
      </c>
      <c r="K63" s="9">
        <v>1883885.89</v>
      </c>
      <c r="L63" s="9">
        <v>168617.84</v>
      </c>
      <c r="M63" s="9">
        <v>0</v>
      </c>
      <c r="N63" s="9">
        <v>116250</v>
      </c>
      <c r="O63" s="13">
        <f t="shared" si="2"/>
        <v>2168753.73</v>
      </c>
      <c r="P63" s="9">
        <f t="shared" si="3"/>
        <v>4337507.46</v>
      </c>
      <c r="Q63" s="9">
        <v>1883885.89</v>
      </c>
      <c r="R63" s="9">
        <v>168617.84</v>
      </c>
      <c r="S63" s="9">
        <v>0</v>
      </c>
      <c r="T63" s="9">
        <v>110255.32</v>
      </c>
      <c r="U63" s="9">
        <f t="shared" si="0"/>
        <v>2162759.0499999998</v>
      </c>
    </row>
    <row r="64" spans="1:21" ht="15" customHeight="1">
      <c r="A64" s="10">
        <v>44</v>
      </c>
      <c r="B64" s="10" t="s">
        <v>207</v>
      </c>
      <c r="C64" s="10" t="s">
        <v>208</v>
      </c>
      <c r="D64" s="15" t="s">
        <v>209</v>
      </c>
      <c r="E64" s="12">
        <v>4505316</v>
      </c>
      <c r="F64" s="9">
        <v>4723864.08</v>
      </c>
      <c r="G64" s="9">
        <v>502452.44</v>
      </c>
      <c r="H64" s="9">
        <v>0</v>
      </c>
      <c r="I64" s="9">
        <v>502593</v>
      </c>
      <c r="J64" s="13">
        <f t="shared" si="1"/>
        <v>5728909.5200000005</v>
      </c>
      <c r="K64" s="9">
        <v>4723864.08</v>
      </c>
      <c r="L64" s="9">
        <v>502452.44</v>
      </c>
      <c r="M64" s="9">
        <v>0</v>
      </c>
      <c r="N64" s="9">
        <v>502593</v>
      </c>
      <c r="O64" s="13">
        <f t="shared" si="2"/>
        <v>5728909.5200000005</v>
      </c>
      <c r="P64" s="9">
        <f t="shared" si="3"/>
        <v>11457819.040000001</v>
      </c>
      <c r="Q64" s="9">
        <v>3864481.76</v>
      </c>
      <c r="R64" s="9">
        <v>502452.44</v>
      </c>
      <c r="S64" s="9">
        <v>0</v>
      </c>
      <c r="T64" s="9">
        <v>400648.13</v>
      </c>
      <c r="U64" s="9">
        <f t="shared" si="0"/>
        <v>4767582.33</v>
      </c>
    </row>
    <row r="65" spans="1:21" ht="15" customHeight="1">
      <c r="A65" s="10">
        <v>65</v>
      </c>
      <c r="B65" s="10" t="s">
        <v>210</v>
      </c>
      <c r="C65" s="10" t="s">
        <v>211</v>
      </c>
      <c r="D65" s="15" t="s">
        <v>212</v>
      </c>
      <c r="E65" s="12">
        <v>27303715</v>
      </c>
      <c r="F65" s="9">
        <v>0</v>
      </c>
      <c r="G65" s="9">
        <v>0</v>
      </c>
      <c r="H65" s="9">
        <v>203899.73</v>
      </c>
      <c r="I65" s="9">
        <v>0</v>
      </c>
      <c r="J65" s="13">
        <f t="shared" si="1"/>
        <v>203899.73</v>
      </c>
      <c r="K65" s="9">
        <v>0</v>
      </c>
      <c r="L65" s="9">
        <v>0</v>
      </c>
      <c r="M65" s="9">
        <v>203899.73</v>
      </c>
      <c r="N65" s="9">
        <v>0</v>
      </c>
      <c r="O65" s="13">
        <f t="shared" si="2"/>
        <v>203899.73</v>
      </c>
      <c r="P65" s="9">
        <f t="shared" si="3"/>
        <v>407799.46</v>
      </c>
      <c r="Q65" s="9">
        <v>0</v>
      </c>
      <c r="R65" s="9">
        <v>0</v>
      </c>
      <c r="S65" s="9">
        <v>195252.2</v>
      </c>
      <c r="T65" s="9">
        <v>0</v>
      </c>
      <c r="U65" s="9">
        <f t="shared" si="0"/>
        <v>195252.2</v>
      </c>
    </row>
    <row r="66" spans="1:21" ht="15" customHeight="1">
      <c r="A66" s="10">
        <v>70</v>
      </c>
      <c r="B66" s="10" t="s">
        <v>213</v>
      </c>
      <c r="C66" s="10" t="s">
        <v>214</v>
      </c>
      <c r="D66" s="15" t="s">
        <v>215</v>
      </c>
      <c r="E66" s="12">
        <v>10826701</v>
      </c>
      <c r="F66" s="9">
        <v>99825.633333333317</v>
      </c>
      <c r="G66" s="9">
        <v>0</v>
      </c>
      <c r="H66" s="9">
        <v>0</v>
      </c>
      <c r="I66" s="9">
        <v>38481</v>
      </c>
      <c r="J66" s="13">
        <f t="shared" si="1"/>
        <v>138306.6333333333</v>
      </c>
      <c r="K66" s="9">
        <v>99825.633333333317</v>
      </c>
      <c r="L66" s="9">
        <v>0</v>
      </c>
      <c r="M66" s="9">
        <v>0</v>
      </c>
      <c r="N66" s="9">
        <v>38481</v>
      </c>
      <c r="O66" s="13">
        <f t="shared" si="2"/>
        <v>138306.6333333333</v>
      </c>
      <c r="P66" s="9">
        <f t="shared" si="3"/>
        <v>276613.2666666666</v>
      </c>
      <c r="Q66" s="9">
        <v>188758.31</v>
      </c>
      <c r="R66" s="9">
        <v>0</v>
      </c>
      <c r="S66" s="9">
        <v>0</v>
      </c>
      <c r="T66" s="9">
        <v>16952.419999999998</v>
      </c>
      <c r="U66" s="9">
        <f t="shared" ref="U66:U97" si="4">+Q66+R66+S66+T66</f>
        <v>205710.72999999998</v>
      </c>
    </row>
    <row r="67" spans="1:21" ht="15" customHeight="1">
      <c r="A67" s="10">
        <v>72</v>
      </c>
      <c r="B67" s="10" t="s">
        <v>216</v>
      </c>
      <c r="C67" s="10" t="s">
        <v>217</v>
      </c>
      <c r="D67" s="15" t="s">
        <v>218</v>
      </c>
      <c r="E67" s="12">
        <v>7925187</v>
      </c>
      <c r="F67" s="9">
        <v>71763.53</v>
      </c>
      <c r="G67" s="9">
        <v>0</v>
      </c>
      <c r="H67" s="9">
        <v>0</v>
      </c>
      <c r="I67" s="9">
        <v>88149</v>
      </c>
      <c r="J67" s="13">
        <f t="shared" ref="J67:J97" si="5">+F67+G67+H67+I67</f>
        <v>159912.53</v>
      </c>
      <c r="K67" s="9">
        <v>71763.53</v>
      </c>
      <c r="L67" s="9">
        <v>0</v>
      </c>
      <c r="M67" s="9">
        <v>0</v>
      </c>
      <c r="N67" s="9">
        <v>88149</v>
      </c>
      <c r="O67" s="13">
        <f t="shared" ref="O67:O97" si="6">+K67+L67+M67+N67</f>
        <v>159912.53</v>
      </c>
      <c r="P67" s="9">
        <f t="shared" ref="P67:P97" si="7">+J67+O67</f>
        <v>319825.06</v>
      </c>
      <c r="Q67" s="9">
        <v>83291.09</v>
      </c>
      <c r="R67" s="9">
        <v>0</v>
      </c>
      <c r="S67" s="9">
        <v>0</v>
      </c>
      <c r="T67" s="9">
        <v>57401.120000000003</v>
      </c>
      <c r="U67" s="9">
        <f t="shared" si="4"/>
        <v>140692.21</v>
      </c>
    </row>
    <row r="68" spans="1:21" ht="15" customHeight="1">
      <c r="A68" s="10">
        <v>68</v>
      </c>
      <c r="B68" s="10" t="s">
        <v>219</v>
      </c>
      <c r="C68" s="10" t="s">
        <v>220</v>
      </c>
      <c r="D68" s="15" t="s">
        <v>221</v>
      </c>
      <c r="E68" s="12">
        <v>28027510</v>
      </c>
      <c r="F68" s="9">
        <v>0</v>
      </c>
      <c r="G68" s="9">
        <v>0</v>
      </c>
      <c r="H68" s="9">
        <v>0</v>
      </c>
      <c r="I68" s="9">
        <v>181170</v>
      </c>
      <c r="J68" s="13">
        <f t="shared" si="5"/>
        <v>181170</v>
      </c>
      <c r="K68" s="9">
        <v>0</v>
      </c>
      <c r="L68" s="9">
        <v>0</v>
      </c>
      <c r="M68" s="9">
        <v>0</v>
      </c>
      <c r="N68" s="9">
        <v>181170</v>
      </c>
      <c r="O68" s="13">
        <f t="shared" si="6"/>
        <v>181170</v>
      </c>
      <c r="P68" s="9">
        <f t="shared" si="7"/>
        <v>362340</v>
      </c>
      <c r="Q68" s="9">
        <v>0</v>
      </c>
      <c r="R68" s="9">
        <v>0</v>
      </c>
      <c r="S68" s="9">
        <v>0</v>
      </c>
      <c r="T68" s="9">
        <v>168321.65</v>
      </c>
      <c r="U68" s="9">
        <f t="shared" si="4"/>
        <v>168321.65</v>
      </c>
    </row>
    <row r="69" spans="1:21" ht="15" customHeight="1">
      <c r="A69" s="10">
        <v>71</v>
      </c>
      <c r="B69" s="10" t="s">
        <v>222</v>
      </c>
      <c r="C69" s="10" t="s">
        <v>223</v>
      </c>
      <c r="D69" s="15" t="s">
        <v>224</v>
      </c>
      <c r="E69" s="12">
        <v>25444840</v>
      </c>
      <c r="F69" s="9">
        <v>0</v>
      </c>
      <c r="G69" s="9">
        <v>0</v>
      </c>
      <c r="H69" s="9">
        <v>0</v>
      </c>
      <c r="I69" s="9">
        <v>159831</v>
      </c>
      <c r="J69" s="13">
        <f t="shared" si="5"/>
        <v>159831</v>
      </c>
      <c r="K69" s="9">
        <v>0</v>
      </c>
      <c r="L69" s="9">
        <v>0</v>
      </c>
      <c r="M69" s="9">
        <v>0</v>
      </c>
      <c r="N69" s="9">
        <v>159831</v>
      </c>
      <c r="O69" s="13">
        <f t="shared" si="6"/>
        <v>159831</v>
      </c>
      <c r="P69" s="9">
        <f t="shared" si="7"/>
        <v>319662</v>
      </c>
      <c r="Q69" s="9">
        <v>0</v>
      </c>
      <c r="R69" s="9">
        <v>0</v>
      </c>
      <c r="S69" s="9">
        <v>0</v>
      </c>
      <c r="T69" s="9">
        <v>338812.52</v>
      </c>
      <c r="U69" s="9">
        <f t="shared" si="4"/>
        <v>338812.52</v>
      </c>
    </row>
    <row r="70" spans="1:21" ht="15" customHeight="1">
      <c r="A70" s="10">
        <v>66</v>
      </c>
      <c r="B70" s="10" t="s">
        <v>225</v>
      </c>
      <c r="C70" s="10" t="s">
        <v>226</v>
      </c>
      <c r="D70" s="15" t="s">
        <v>227</v>
      </c>
      <c r="E70" s="12">
        <v>18410194</v>
      </c>
      <c r="F70" s="9">
        <v>0</v>
      </c>
      <c r="G70" s="9">
        <v>0</v>
      </c>
      <c r="H70" s="9">
        <v>0</v>
      </c>
      <c r="I70" s="9">
        <v>420012</v>
      </c>
      <c r="J70" s="13">
        <f t="shared" si="5"/>
        <v>420012</v>
      </c>
      <c r="K70" s="9">
        <v>0</v>
      </c>
      <c r="L70" s="9">
        <v>0</v>
      </c>
      <c r="M70" s="9">
        <v>0</v>
      </c>
      <c r="N70" s="9">
        <v>420012</v>
      </c>
      <c r="O70" s="13">
        <f t="shared" si="6"/>
        <v>420012</v>
      </c>
      <c r="P70" s="9">
        <f t="shared" si="7"/>
        <v>840024</v>
      </c>
      <c r="Q70" s="9">
        <v>0</v>
      </c>
      <c r="R70" s="9">
        <v>0</v>
      </c>
      <c r="S70" s="9">
        <v>0</v>
      </c>
      <c r="T70" s="9">
        <v>319806.92</v>
      </c>
      <c r="U70" s="9">
        <f t="shared" si="4"/>
        <v>319806.92</v>
      </c>
    </row>
    <row r="71" spans="1:21" ht="15" customHeight="1">
      <c r="A71" s="10">
        <v>67</v>
      </c>
      <c r="B71" s="10" t="s">
        <v>228</v>
      </c>
      <c r="C71" s="10" t="s">
        <v>229</v>
      </c>
      <c r="D71" s="15" t="s">
        <v>230</v>
      </c>
      <c r="E71" s="12">
        <v>32079321</v>
      </c>
      <c r="F71" s="9">
        <v>0</v>
      </c>
      <c r="G71" s="9">
        <v>0</v>
      </c>
      <c r="H71" s="9">
        <v>0</v>
      </c>
      <c r="I71" s="9">
        <v>157190</v>
      </c>
      <c r="J71" s="13">
        <f t="shared" si="5"/>
        <v>157190</v>
      </c>
      <c r="K71" s="9">
        <v>0</v>
      </c>
      <c r="L71" s="9">
        <v>0</v>
      </c>
      <c r="M71" s="9">
        <v>0</v>
      </c>
      <c r="N71" s="9">
        <v>157190</v>
      </c>
      <c r="O71" s="13">
        <f t="shared" si="6"/>
        <v>157190</v>
      </c>
      <c r="P71" s="9">
        <f t="shared" si="7"/>
        <v>314380</v>
      </c>
      <c r="Q71" s="9">
        <v>0</v>
      </c>
      <c r="R71" s="9">
        <v>0</v>
      </c>
      <c r="S71" s="9">
        <v>0</v>
      </c>
      <c r="T71" s="9">
        <v>108089.98</v>
      </c>
      <c r="U71" s="9">
        <f t="shared" si="4"/>
        <v>108089.98</v>
      </c>
    </row>
    <row r="72" spans="1:21" ht="15" customHeight="1">
      <c r="A72" s="10">
        <v>69</v>
      </c>
      <c r="B72" s="10" t="s">
        <v>231</v>
      </c>
      <c r="C72" s="10" t="s">
        <v>232</v>
      </c>
      <c r="D72" s="15" t="s">
        <v>233</v>
      </c>
      <c r="E72" s="12">
        <v>21597492</v>
      </c>
      <c r="F72" s="9">
        <v>0</v>
      </c>
      <c r="G72" s="9">
        <v>0</v>
      </c>
      <c r="H72" s="9">
        <v>0</v>
      </c>
      <c r="I72" s="9">
        <v>229531</v>
      </c>
      <c r="J72" s="13">
        <f t="shared" si="5"/>
        <v>229531</v>
      </c>
      <c r="K72" s="9">
        <v>0</v>
      </c>
      <c r="L72" s="9">
        <v>0</v>
      </c>
      <c r="M72" s="9">
        <v>0</v>
      </c>
      <c r="N72" s="9">
        <v>229531</v>
      </c>
      <c r="O72" s="13">
        <f t="shared" si="6"/>
        <v>229531</v>
      </c>
      <c r="P72" s="9">
        <f t="shared" si="7"/>
        <v>459062</v>
      </c>
      <c r="Q72" s="9">
        <v>0</v>
      </c>
      <c r="R72" s="9">
        <v>0</v>
      </c>
      <c r="S72" s="9">
        <v>0</v>
      </c>
      <c r="T72" s="9">
        <v>212835.68</v>
      </c>
      <c r="U72" s="9">
        <f t="shared" si="4"/>
        <v>212835.68</v>
      </c>
    </row>
    <row r="73" spans="1:21" ht="15" customHeight="1">
      <c r="A73" s="10">
        <v>73</v>
      </c>
      <c r="B73" s="10" t="s">
        <v>234</v>
      </c>
      <c r="C73" s="10" t="s">
        <v>235</v>
      </c>
      <c r="D73" s="15" t="s">
        <v>236</v>
      </c>
      <c r="E73" s="12">
        <v>16696406</v>
      </c>
      <c r="F73" s="9">
        <v>0</v>
      </c>
      <c r="G73" s="9">
        <v>0</v>
      </c>
      <c r="H73" s="9">
        <v>0</v>
      </c>
      <c r="I73" s="9">
        <v>14582</v>
      </c>
      <c r="J73" s="13">
        <f t="shared" si="5"/>
        <v>14582</v>
      </c>
      <c r="K73" s="9">
        <v>0</v>
      </c>
      <c r="L73" s="9">
        <v>0</v>
      </c>
      <c r="M73" s="9">
        <v>0</v>
      </c>
      <c r="N73" s="9">
        <v>14582</v>
      </c>
      <c r="O73" s="13">
        <f t="shared" si="6"/>
        <v>14582</v>
      </c>
      <c r="P73" s="9">
        <f t="shared" si="7"/>
        <v>29164</v>
      </c>
      <c r="Q73" s="9">
        <v>0</v>
      </c>
      <c r="R73" s="9">
        <v>0</v>
      </c>
      <c r="S73" s="9">
        <v>0</v>
      </c>
      <c r="T73" s="9">
        <v>37555.35</v>
      </c>
      <c r="U73" s="9">
        <f t="shared" si="4"/>
        <v>37555.35</v>
      </c>
    </row>
    <row r="74" spans="1:21" ht="15" customHeight="1">
      <c r="A74" s="10">
        <v>74</v>
      </c>
      <c r="B74" s="10" t="s">
        <v>237</v>
      </c>
      <c r="C74" s="10" t="s">
        <v>238</v>
      </c>
      <c r="D74" s="15" t="s">
        <v>239</v>
      </c>
      <c r="E74" s="12">
        <v>33728613</v>
      </c>
      <c r="F74" s="9">
        <v>0</v>
      </c>
      <c r="G74" s="9">
        <v>0</v>
      </c>
      <c r="H74" s="9">
        <v>225746.13</v>
      </c>
      <c r="I74" s="9">
        <v>0</v>
      </c>
      <c r="J74" s="13">
        <f t="shared" si="5"/>
        <v>225746.13</v>
      </c>
      <c r="K74" s="9">
        <v>0</v>
      </c>
      <c r="L74" s="9">
        <v>0</v>
      </c>
      <c r="M74" s="9">
        <v>225746.13</v>
      </c>
      <c r="N74" s="9">
        <v>0</v>
      </c>
      <c r="O74" s="13">
        <f t="shared" si="6"/>
        <v>225746.13</v>
      </c>
      <c r="P74" s="9">
        <f t="shared" si="7"/>
        <v>451492.26</v>
      </c>
      <c r="Q74" s="9">
        <v>0</v>
      </c>
      <c r="R74" s="9">
        <v>0</v>
      </c>
      <c r="S74" s="9">
        <v>191429.08</v>
      </c>
      <c r="T74" s="9">
        <v>0</v>
      </c>
      <c r="U74" s="9">
        <f t="shared" si="4"/>
        <v>191429.08</v>
      </c>
    </row>
    <row r="75" spans="1:21" ht="15" customHeight="1">
      <c r="A75" s="10">
        <v>76</v>
      </c>
      <c r="B75" s="10" t="s">
        <v>240</v>
      </c>
      <c r="C75" s="10" t="s">
        <v>241</v>
      </c>
      <c r="D75" s="15" t="s">
        <v>242</v>
      </c>
      <c r="E75" s="12">
        <v>28472640</v>
      </c>
      <c r="F75" s="9">
        <v>221201.92000000001</v>
      </c>
      <c r="G75" s="9">
        <v>0</v>
      </c>
      <c r="H75" s="9">
        <v>0</v>
      </c>
      <c r="I75" s="9">
        <v>167593</v>
      </c>
      <c r="J75" s="13">
        <f t="shared" si="5"/>
        <v>388794.92000000004</v>
      </c>
      <c r="K75" s="9">
        <v>221201.92000000001</v>
      </c>
      <c r="L75" s="9">
        <v>0</v>
      </c>
      <c r="M75" s="9">
        <v>0</v>
      </c>
      <c r="N75" s="9">
        <v>167593</v>
      </c>
      <c r="O75" s="13">
        <f t="shared" si="6"/>
        <v>388794.92000000004</v>
      </c>
      <c r="P75" s="9">
        <f t="shared" si="7"/>
        <v>777589.84000000008</v>
      </c>
      <c r="Q75" s="9">
        <v>221201.92000000001</v>
      </c>
      <c r="R75" s="9">
        <v>0</v>
      </c>
      <c r="S75" s="9">
        <v>0</v>
      </c>
      <c r="T75" s="9">
        <v>78978.67</v>
      </c>
      <c r="U75" s="9">
        <f t="shared" si="4"/>
        <v>300180.59000000003</v>
      </c>
    </row>
    <row r="76" spans="1:21" ht="15" customHeight="1">
      <c r="A76" s="10">
        <v>75</v>
      </c>
      <c r="B76" s="10" t="s">
        <v>243</v>
      </c>
      <c r="C76" s="10" t="s">
        <v>244</v>
      </c>
      <c r="D76" s="15" t="s">
        <v>245</v>
      </c>
      <c r="E76" s="12">
        <v>32963041</v>
      </c>
      <c r="F76" s="9">
        <v>0</v>
      </c>
      <c r="G76" s="9">
        <v>0</v>
      </c>
      <c r="H76" s="9">
        <v>262156.79999999999</v>
      </c>
      <c r="I76" s="9">
        <v>0</v>
      </c>
      <c r="J76" s="13">
        <f t="shared" si="5"/>
        <v>262156.79999999999</v>
      </c>
      <c r="K76" s="9">
        <v>0</v>
      </c>
      <c r="L76" s="9">
        <v>0</v>
      </c>
      <c r="M76" s="9">
        <v>262156.79999999999</v>
      </c>
      <c r="N76" s="9">
        <v>0</v>
      </c>
      <c r="O76" s="13">
        <f t="shared" si="6"/>
        <v>262156.79999999999</v>
      </c>
      <c r="P76" s="9">
        <f t="shared" si="7"/>
        <v>524313.59999999998</v>
      </c>
      <c r="Q76" s="9">
        <v>0</v>
      </c>
      <c r="R76" s="9">
        <v>0</v>
      </c>
      <c r="S76" s="9">
        <v>262156.79999999999</v>
      </c>
      <c r="T76" s="9">
        <v>0</v>
      </c>
      <c r="U76" s="9">
        <f t="shared" si="4"/>
        <v>262156.79999999999</v>
      </c>
    </row>
    <row r="77" spans="1:21" ht="15" customHeight="1">
      <c r="A77" s="10">
        <v>77</v>
      </c>
      <c r="B77" s="10" t="s">
        <v>246</v>
      </c>
      <c r="C77" s="10" t="s">
        <v>247</v>
      </c>
      <c r="D77" s="15" t="s">
        <v>248</v>
      </c>
      <c r="E77" s="12">
        <v>29237235</v>
      </c>
      <c r="F77" s="9">
        <v>1225449.6599999999</v>
      </c>
      <c r="G77" s="9">
        <v>0</v>
      </c>
      <c r="H77" s="9">
        <v>0</v>
      </c>
      <c r="I77" s="9">
        <v>34241</v>
      </c>
      <c r="J77" s="13">
        <f t="shared" si="5"/>
        <v>1259690.6599999999</v>
      </c>
      <c r="K77" s="9">
        <v>1225449.6599999999</v>
      </c>
      <c r="L77" s="9">
        <v>0</v>
      </c>
      <c r="M77" s="9">
        <v>0</v>
      </c>
      <c r="N77" s="9">
        <v>34241</v>
      </c>
      <c r="O77" s="13">
        <f t="shared" si="6"/>
        <v>1259690.6599999999</v>
      </c>
      <c r="P77" s="9">
        <f t="shared" si="7"/>
        <v>2519381.3199999998</v>
      </c>
      <c r="Q77" s="9">
        <v>1225449.6599999999</v>
      </c>
      <c r="R77" s="9">
        <v>0</v>
      </c>
      <c r="S77" s="9">
        <v>0</v>
      </c>
      <c r="T77" s="9">
        <v>33767.24</v>
      </c>
      <c r="U77" s="9">
        <f t="shared" si="4"/>
        <v>1259216.8999999999</v>
      </c>
    </row>
    <row r="78" spans="1:21" ht="15" customHeight="1">
      <c r="A78" s="10"/>
      <c r="B78" s="10" t="s">
        <v>249</v>
      </c>
      <c r="C78" s="10" t="s">
        <v>250</v>
      </c>
      <c r="D78" s="15" t="s">
        <v>251</v>
      </c>
      <c r="E78" s="12">
        <v>29383737</v>
      </c>
      <c r="F78" s="9">
        <v>0</v>
      </c>
      <c r="G78" s="9">
        <v>0</v>
      </c>
      <c r="H78" s="9">
        <v>0</v>
      </c>
      <c r="I78" s="9">
        <v>0</v>
      </c>
      <c r="J78" s="13">
        <f t="shared" si="5"/>
        <v>0</v>
      </c>
      <c r="K78" s="9">
        <v>0</v>
      </c>
      <c r="L78" s="9">
        <v>0</v>
      </c>
      <c r="M78" s="9">
        <v>0</v>
      </c>
      <c r="N78" s="9">
        <v>7924</v>
      </c>
      <c r="O78" s="13">
        <f t="shared" si="6"/>
        <v>7924</v>
      </c>
      <c r="P78" s="9">
        <f t="shared" si="7"/>
        <v>7924</v>
      </c>
      <c r="Q78" s="9">
        <v>0</v>
      </c>
      <c r="R78" s="9">
        <v>0</v>
      </c>
      <c r="S78" s="9">
        <v>0</v>
      </c>
      <c r="T78" s="9">
        <v>21455.5</v>
      </c>
      <c r="U78" s="9">
        <f t="shared" si="4"/>
        <v>21455.5</v>
      </c>
    </row>
    <row r="79" spans="1:21" ht="15" customHeight="1">
      <c r="A79" s="10">
        <v>78</v>
      </c>
      <c r="B79" s="10" t="s">
        <v>252</v>
      </c>
      <c r="C79" s="10" t="s">
        <v>253</v>
      </c>
      <c r="D79" s="15" t="s">
        <v>254</v>
      </c>
      <c r="E79" s="12">
        <v>10716504</v>
      </c>
      <c r="F79" s="9">
        <v>0</v>
      </c>
      <c r="G79" s="9">
        <v>0</v>
      </c>
      <c r="H79" s="9">
        <v>0</v>
      </c>
      <c r="I79" s="9">
        <v>100116</v>
      </c>
      <c r="J79" s="13">
        <f t="shared" si="5"/>
        <v>100116</v>
      </c>
      <c r="K79" s="9">
        <v>0</v>
      </c>
      <c r="L79" s="9">
        <v>0</v>
      </c>
      <c r="M79" s="9">
        <v>0</v>
      </c>
      <c r="N79" s="9">
        <v>100116</v>
      </c>
      <c r="O79" s="13">
        <f t="shared" si="6"/>
        <v>100116</v>
      </c>
      <c r="P79" s="9">
        <f t="shared" si="7"/>
        <v>200232</v>
      </c>
      <c r="Q79" s="9">
        <v>0</v>
      </c>
      <c r="R79" s="9">
        <v>0</v>
      </c>
      <c r="S79" s="9">
        <v>0</v>
      </c>
      <c r="T79" s="9">
        <v>104156.21</v>
      </c>
      <c r="U79" s="9">
        <f t="shared" si="4"/>
        <v>104156.21</v>
      </c>
    </row>
    <row r="80" spans="1:21" ht="15" customHeight="1">
      <c r="A80" s="10">
        <v>79</v>
      </c>
      <c r="B80" s="10" t="s">
        <v>255</v>
      </c>
      <c r="C80" s="10" t="s">
        <v>256</v>
      </c>
      <c r="D80" s="15" t="s">
        <v>257</v>
      </c>
      <c r="E80" s="12">
        <v>25610853</v>
      </c>
      <c r="F80" s="9">
        <v>0</v>
      </c>
      <c r="G80" s="9">
        <v>0</v>
      </c>
      <c r="H80" s="9">
        <v>0</v>
      </c>
      <c r="I80" s="9">
        <v>1094655</v>
      </c>
      <c r="J80" s="13">
        <f t="shared" si="5"/>
        <v>1094655</v>
      </c>
      <c r="K80" s="9">
        <v>0</v>
      </c>
      <c r="L80" s="9">
        <v>0</v>
      </c>
      <c r="M80" s="9">
        <v>0</v>
      </c>
      <c r="N80" s="9">
        <v>1094655</v>
      </c>
      <c r="O80" s="13">
        <f t="shared" si="6"/>
        <v>1094655</v>
      </c>
      <c r="P80" s="9">
        <f t="shared" si="7"/>
        <v>2189310</v>
      </c>
      <c r="Q80" s="9">
        <v>0</v>
      </c>
      <c r="R80" s="9">
        <v>0</v>
      </c>
      <c r="S80" s="9">
        <v>0</v>
      </c>
      <c r="T80" s="9">
        <v>528636.35</v>
      </c>
      <c r="U80" s="9">
        <f t="shared" si="4"/>
        <v>528636.35</v>
      </c>
    </row>
    <row r="81" spans="1:21" ht="15" customHeight="1">
      <c r="A81" s="10">
        <v>80</v>
      </c>
      <c r="B81" s="10" t="s">
        <v>258</v>
      </c>
      <c r="C81" s="10" t="s">
        <v>259</v>
      </c>
      <c r="D81" s="15" t="s">
        <v>260</v>
      </c>
      <c r="E81" s="12">
        <v>14468339</v>
      </c>
      <c r="F81" s="9">
        <v>0</v>
      </c>
      <c r="G81" s="9">
        <v>0</v>
      </c>
      <c r="H81" s="9">
        <v>0</v>
      </c>
      <c r="I81" s="9">
        <v>20487</v>
      </c>
      <c r="J81" s="13">
        <f t="shared" si="5"/>
        <v>20487</v>
      </c>
      <c r="K81" s="9">
        <v>0</v>
      </c>
      <c r="L81" s="9">
        <v>0</v>
      </c>
      <c r="M81" s="9">
        <v>0</v>
      </c>
      <c r="N81" s="9">
        <v>20487</v>
      </c>
      <c r="O81" s="13">
        <f t="shared" si="6"/>
        <v>20487</v>
      </c>
      <c r="P81" s="9">
        <f t="shared" si="7"/>
        <v>40974</v>
      </c>
      <c r="Q81" s="9">
        <v>0</v>
      </c>
      <c r="R81" s="9">
        <v>0</v>
      </c>
      <c r="S81" s="9">
        <v>0</v>
      </c>
      <c r="T81" s="9">
        <v>27012.43</v>
      </c>
      <c r="U81" s="9">
        <f t="shared" si="4"/>
        <v>27012.43</v>
      </c>
    </row>
    <row r="82" spans="1:21" ht="15" customHeight="1">
      <c r="A82" s="10">
        <v>81</v>
      </c>
      <c r="B82" s="10" t="s">
        <v>261</v>
      </c>
      <c r="C82" s="10" t="s">
        <v>262</v>
      </c>
      <c r="D82" s="15" t="s">
        <v>263</v>
      </c>
      <c r="E82" s="12">
        <v>18559219</v>
      </c>
      <c r="F82" s="9">
        <v>0</v>
      </c>
      <c r="G82" s="9">
        <v>0</v>
      </c>
      <c r="H82" s="9">
        <v>0</v>
      </c>
      <c r="I82" s="9">
        <v>17803</v>
      </c>
      <c r="J82" s="13">
        <f t="shared" si="5"/>
        <v>17803</v>
      </c>
      <c r="K82" s="9">
        <v>0</v>
      </c>
      <c r="L82" s="9">
        <v>0</v>
      </c>
      <c r="M82" s="9">
        <v>0</v>
      </c>
      <c r="N82" s="9">
        <v>17803</v>
      </c>
      <c r="O82" s="13">
        <f t="shared" si="6"/>
        <v>17803</v>
      </c>
      <c r="P82" s="9">
        <f t="shared" si="7"/>
        <v>35606</v>
      </c>
      <c r="Q82" s="9">
        <v>0</v>
      </c>
      <c r="R82" s="9">
        <v>0</v>
      </c>
      <c r="S82" s="9">
        <v>0</v>
      </c>
      <c r="T82" s="9">
        <v>32853.35</v>
      </c>
      <c r="U82" s="9">
        <f t="shared" si="4"/>
        <v>32853.35</v>
      </c>
    </row>
    <row r="83" spans="1:21" ht="15" customHeight="1">
      <c r="A83" s="10">
        <v>82</v>
      </c>
      <c r="B83" s="10" t="s">
        <v>264</v>
      </c>
      <c r="C83" s="10" t="s">
        <v>265</v>
      </c>
      <c r="D83" s="15" t="s">
        <v>266</v>
      </c>
      <c r="E83" s="12">
        <v>34414414</v>
      </c>
      <c r="F83" s="9">
        <v>0</v>
      </c>
      <c r="G83" s="9">
        <v>0</v>
      </c>
      <c r="H83" s="9">
        <v>0</v>
      </c>
      <c r="I83" s="9">
        <v>153144</v>
      </c>
      <c r="J83" s="13">
        <f t="shared" si="5"/>
        <v>153144</v>
      </c>
      <c r="K83" s="9">
        <v>0</v>
      </c>
      <c r="L83" s="9">
        <v>0</v>
      </c>
      <c r="M83" s="9">
        <v>0</v>
      </c>
      <c r="N83" s="9">
        <v>153144</v>
      </c>
      <c r="O83" s="13">
        <f t="shared" si="6"/>
        <v>153144</v>
      </c>
      <c r="P83" s="9">
        <f t="shared" si="7"/>
        <v>306288</v>
      </c>
      <c r="Q83" s="9">
        <v>0</v>
      </c>
      <c r="R83" s="9">
        <v>0</v>
      </c>
      <c r="S83" s="9">
        <v>0</v>
      </c>
      <c r="T83" s="9">
        <v>784459.45</v>
      </c>
      <c r="U83" s="9">
        <f t="shared" si="4"/>
        <v>784459.45</v>
      </c>
    </row>
    <row r="84" spans="1:21" ht="15" customHeight="1">
      <c r="A84" s="10">
        <v>88</v>
      </c>
      <c r="B84" s="10" t="s">
        <v>267</v>
      </c>
      <c r="C84" s="10" t="s">
        <v>268</v>
      </c>
      <c r="D84" s="15" t="s">
        <v>269</v>
      </c>
      <c r="E84" s="12">
        <v>39932735</v>
      </c>
      <c r="F84" s="9">
        <v>81945.259999999995</v>
      </c>
      <c r="G84" s="9">
        <v>0</v>
      </c>
      <c r="H84" s="9">
        <v>0</v>
      </c>
      <c r="I84" s="9">
        <v>240224</v>
      </c>
      <c r="J84" s="13">
        <f t="shared" si="5"/>
        <v>322169.26</v>
      </c>
      <c r="K84" s="9">
        <v>81945.259999999995</v>
      </c>
      <c r="L84" s="9">
        <v>0</v>
      </c>
      <c r="M84" s="9">
        <v>0</v>
      </c>
      <c r="N84" s="9">
        <v>240224</v>
      </c>
      <c r="O84" s="13">
        <f t="shared" si="6"/>
        <v>322169.26</v>
      </c>
      <c r="P84" s="9">
        <f t="shared" si="7"/>
        <v>644338.52</v>
      </c>
      <c r="Q84" s="9">
        <v>81945.259999999995</v>
      </c>
      <c r="R84" s="9">
        <v>0</v>
      </c>
      <c r="S84" s="9">
        <v>0</v>
      </c>
      <c r="T84" s="9">
        <v>323227.7</v>
      </c>
      <c r="U84" s="9">
        <f t="shared" si="4"/>
        <v>405172.96</v>
      </c>
    </row>
    <row r="85" spans="1:21" ht="15" customHeight="1">
      <c r="A85" s="10">
        <v>85</v>
      </c>
      <c r="B85" s="10" t="s">
        <v>270</v>
      </c>
      <c r="C85" s="10" t="s">
        <v>271</v>
      </c>
      <c r="D85" s="15" t="s">
        <v>272</v>
      </c>
      <c r="E85" s="12">
        <v>39618148</v>
      </c>
      <c r="F85" s="9">
        <v>0</v>
      </c>
      <c r="G85" s="9">
        <v>0</v>
      </c>
      <c r="H85" s="9">
        <v>0</v>
      </c>
      <c r="I85" s="9">
        <v>532846</v>
      </c>
      <c r="J85" s="13">
        <f t="shared" si="5"/>
        <v>532846</v>
      </c>
      <c r="K85" s="9">
        <v>0</v>
      </c>
      <c r="L85" s="9">
        <v>0</v>
      </c>
      <c r="M85" s="9">
        <v>0</v>
      </c>
      <c r="N85" s="9">
        <v>532846</v>
      </c>
      <c r="O85" s="13">
        <f t="shared" si="6"/>
        <v>532846</v>
      </c>
      <c r="P85" s="9">
        <f t="shared" si="7"/>
        <v>1065692</v>
      </c>
      <c r="Q85" s="9">
        <v>0</v>
      </c>
      <c r="R85" s="9">
        <v>0</v>
      </c>
      <c r="S85" s="9">
        <v>0</v>
      </c>
      <c r="T85" s="9">
        <v>55928.53</v>
      </c>
      <c r="U85" s="9">
        <f t="shared" si="4"/>
        <v>55928.53</v>
      </c>
    </row>
    <row r="86" spans="1:21" ht="15" customHeight="1">
      <c r="A86" s="10">
        <v>86</v>
      </c>
      <c r="B86" s="10" t="s">
        <v>273</v>
      </c>
      <c r="C86" s="10" t="s">
        <v>274</v>
      </c>
      <c r="D86" s="15" t="s">
        <v>275</v>
      </c>
      <c r="E86" s="12">
        <v>44182940</v>
      </c>
      <c r="F86" s="9">
        <v>0</v>
      </c>
      <c r="G86" s="9">
        <v>0</v>
      </c>
      <c r="H86" s="9">
        <v>0</v>
      </c>
      <c r="I86" s="9">
        <v>198728</v>
      </c>
      <c r="J86" s="13">
        <f t="shared" si="5"/>
        <v>198728</v>
      </c>
      <c r="K86" s="9">
        <v>0</v>
      </c>
      <c r="L86" s="9">
        <v>0</v>
      </c>
      <c r="M86" s="9">
        <v>0</v>
      </c>
      <c r="N86" s="9">
        <v>198728</v>
      </c>
      <c r="O86" s="13">
        <f t="shared" si="6"/>
        <v>198728</v>
      </c>
      <c r="P86" s="9">
        <f t="shared" si="7"/>
        <v>397456</v>
      </c>
      <c r="Q86" s="9">
        <v>0</v>
      </c>
      <c r="R86" s="9">
        <v>0</v>
      </c>
      <c r="S86" s="9">
        <v>0</v>
      </c>
      <c r="T86" s="9">
        <v>161218.13</v>
      </c>
      <c r="U86" s="9">
        <f t="shared" si="4"/>
        <v>161218.13</v>
      </c>
    </row>
    <row r="87" spans="1:21" ht="15" customHeight="1">
      <c r="A87" s="10">
        <v>83</v>
      </c>
      <c r="B87" s="10" t="s">
        <v>276</v>
      </c>
      <c r="C87" s="10" t="s">
        <v>277</v>
      </c>
      <c r="D87" s="15" t="s">
        <v>278</v>
      </c>
      <c r="E87" s="12">
        <v>35200141</v>
      </c>
      <c r="F87" s="9">
        <v>0</v>
      </c>
      <c r="G87" s="9">
        <v>0</v>
      </c>
      <c r="H87" s="9">
        <v>0</v>
      </c>
      <c r="I87" s="9">
        <v>160179</v>
      </c>
      <c r="J87" s="13">
        <f t="shared" si="5"/>
        <v>160179</v>
      </c>
      <c r="K87" s="9">
        <v>0</v>
      </c>
      <c r="L87" s="9">
        <v>0</v>
      </c>
      <c r="M87" s="9">
        <v>0</v>
      </c>
      <c r="N87" s="9">
        <v>160179</v>
      </c>
      <c r="O87" s="13">
        <f t="shared" si="6"/>
        <v>160179</v>
      </c>
      <c r="P87" s="9">
        <f t="shared" si="7"/>
        <v>320358</v>
      </c>
      <c r="Q87" s="9">
        <v>0</v>
      </c>
      <c r="R87" s="9">
        <v>0</v>
      </c>
      <c r="S87" s="9">
        <v>0</v>
      </c>
      <c r="T87" s="9">
        <v>101963.93</v>
      </c>
      <c r="U87" s="9">
        <f t="shared" si="4"/>
        <v>101963.93</v>
      </c>
    </row>
    <row r="88" spans="1:21" ht="15" customHeight="1">
      <c r="A88" s="10">
        <v>84</v>
      </c>
      <c r="B88" s="10" t="s">
        <v>279</v>
      </c>
      <c r="C88" s="10" t="s">
        <v>280</v>
      </c>
      <c r="D88" s="15" t="s">
        <v>281</v>
      </c>
      <c r="E88" s="12">
        <v>41412378</v>
      </c>
      <c r="F88" s="9">
        <v>0</v>
      </c>
      <c r="G88" s="9">
        <v>131793.24</v>
      </c>
      <c r="H88" s="9">
        <v>291285.33</v>
      </c>
      <c r="I88" s="9">
        <v>231</v>
      </c>
      <c r="J88" s="13">
        <f t="shared" si="5"/>
        <v>423309.57</v>
      </c>
      <c r="K88" s="9">
        <v>0</v>
      </c>
      <c r="L88" s="9">
        <v>131793.24</v>
      </c>
      <c r="M88" s="9">
        <v>291285.33</v>
      </c>
      <c r="N88" s="9">
        <v>231</v>
      </c>
      <c r="O88" s="13">
        <f t="shared" si="6"/>
        <v>423309.57</v>
      </c>
      <c r="P88" s="9">
        <f t="shared" si="7"/>
        <v>846619.14</v>
      </c>
      <c r="Q88" s="9">
        <v>0</v>
      </c>
      <c r="R88" s="9">
        <v>126092.11</v>
      </c>
      <c r="S88" s="9">
        <v>118281.24</v>
      </c>
      <c r="T88" s="9">
        <v>4476</v>
      </c>
      <c r="U88" s="9">
        <f t="shared" si="4"/>
        <v>248849.35</v>
      </c>
    </row>
    <row r="89" spans="1:21" ht="15" customHeight="1">
      <c r="A89" s="10">
        <v>87</v>
      </c>
      <c r="B89" s="10" t="s">
        <v>282</v>
      </c>
      <c r="C89" s="10" t="s">
        <v>283</v>
      </c>
      <c r="D89" s="15" t="s">
        <v>284</v>
      </c>
      <c r="E89" s="12">
        <v>36965967</v>
      </c>
      <c r="F89" s="9">
        <v>0</v>
      </c>
      <c r="G89" s="9">
        <v>0</v>
      </c>
      <c r="H89" s="9">
        <v>0</v>
      </c>
      <c r="I89" s="9">
        <v>91462</v>
      </c>
      <c r="J89" s="13">
        <f t="shared" si="5"/>
        <v>91462</v>
      </c>
      <c r="K89" s="9">
        <v>0</v>
      </c>
      <c r="L89" s="9">
        <v>0</v>
      </c>
      <c r="M89" s="9">
        <v>0</v>
      </c>
      <c r="N89" s="9">
        <v>91462</v>
      </c>
      <c r="O89" s="13">
        <f t="shared" si="6"/>
        <v>91462</v>
      </c>
      <c r="P89" s="9">
        <f t="shared" si="7"/>
        <v>182924</v>
      </c>
      <c r="Q89" s="9">
        <v>0</v>
      </c>
      <c r="R89" s="9">
        <v>0</v>
      </c>
      <c r="S89" s="9">
        <v>0</v>
      </c>
      <c r="T89" s="9">
        <v>74872.45</v>
      </c>
      <c r="U89" s="9">
        <f t="shared" si="4"/>
        <v>74872.45</v>
      </c>
    </row>
    <row r="90" spans="1:21" ht="15" customHeight="1">
      <c r="A90" s="10">
        <v>89</v>
      </c>
      <c r="B90" s="10" t="s">
        <v>285</v>
      </c>
      <c r="C90" s="10" t="s">
        <v>286</v>
      </c>
      <c r="D90" s="15" t="s">
        <v>287</v>
      </c>
      <c r="E90" s="12">
        <v>16140205</v>
      </c>
      <c r="F90" s="9">
        <v>49263.933333333327</v>
      </c>
      <c r="G90" s="9">
        <v>0</v>
      </c>
      <c r="H90" s="9">
        <v>0</v>
      </c>
      <c r="I90" s="9">
        <v>47767</v>
      </c>
      <c r="J90" s="13">
        <f t="shared" si="5"/>
        <v>97030.93333333332</v>
      </c>
      <c r="K90" s="9">
        <v>49263.933333333327</v>
      </c>
      <c r="L90" s="9">
        <v>0</v>
      </c>
      <c r="M90" s="9">
        <v>0</v>
      </c>
      <c r="N90" s="9">
        <v>47767</v>
      </c>
      <c r="O90" s="13">
        <f t="shared" si="6"/>
        <v>97030.93333333332</v>
      </c>
      <c r="P90" s="9">
        <f t="shared" si="7"/>
        <v>194061.86666666664</v>
      </c>
      <c r="Q90" s="9">
        <v>122817.79</v>
      </c>
      <c r="R90" s="9">
        <v>0</v>
      </c>
      <c r="S90" s="9">
        <v>0</v>
      </c>
      <c r="T90" s="9">
        <v>79891.899999999994</v>
      </c>
      <c r="U90" s="9">
        <f t="shared" si="4"/>
        <v>202709.69</v>
      </c>
    </row>
    <row r="91" spans="1:21" ht="15" customHeight="1">
      <c r="A91" s="10">
        <v>90</v>
      </c>
      <c r="B91" s="10" t="s">
        <v>288</v>
      </c>
      <c r="C91" s="10" t="s">
        <v>289</v>
      </c>
      <c r="D91" s="15" t="s">
        <v>290</v>
      </c>
      <c r="E91" s="12">
        <v>45190843</v>
      </c>
      <c r="F91" s="9">
        <v>0</v>
      </c>
      <c r="G91" s="9">
        <v>0</v>
      </c>
      <c r="H91" s="9">
        <v>0</v>
      </c>
      <c r="I91" s="9">
        <v>35161</v>
      </c>
      <c r="J91" s="13">
        <f t="shared" si="5"/>
        <v>35161</v>
      </c>
      <c r="K91" s="9">
        <v>0</v>
      </c>
      <c r="L91" s="9">
        <v>0</v>
      </c>
      <c r="M91" s="9">
        <v>0</v>
      </c>
      <c r="N91" s="9">
        <v>35161</v>
      </c>
      <c r="O91" s="13">
        <f t="shared" si="6"/>
        <v>35161</v>
      </c>
      <c r="P91" s="9">
        <f t="shared" si="7"/>
        <v>70322</v>
      </c>
      <c r="Q91" s="9">
        <v>0</v>
      </c>
      <c r="R91" s="9">
        <v>0</v>
      </c>
      <c r="S91" s="9">
        <v>0</v>
      </c>
      <c r="T91" s="9">
        <v>79891.899999999994</v>
      </c>
      <c r="U91" s="9">
        <f t="shared" si="4"/>
        <v>79891.899999999994</v>
      </c>
    </row>
    <row r="92" spans="1:21" ht="15" customHeight="1">
      <c r="A92" s="10">
        <v>91</v>
      </c>
      <c r="B92" s="10" t="s">
        <v>291</v>
      </c>
      <c r="C92" s="10" t="s">
        <v>292</v>
      </c>
      <c r="D92" s="15" t="s">
        <v>293</v>
      </c>
      <c r="E92" s="12">
        <v>48907340</v>
      </c>
      <c r="F92" s="9">
        <v>1447363.51</v>
      </c>
      <c r="G92" s="9">
        <v>0</v>
      </c>
      <c r="H92" s="9">
        <v>0</v>
      </c>
      <c r="I92" s="9">
        <v>65092</v>
      </c>
      <c r="J92" s="13">
        <f t="shared" si="5"/>
        <v>1512455.51</v>
      </c>
      <c r="K92" s="9">
        <v>1447363.51</v>
      </c>
      <c r="L92" s="9">
        <v>0</v>
      </c>
      <c r="M92" s="9">
        <v>0</v>
      </c>
      <c r="N92" s="9">
        <v>65092</v>
      </c>
      <c r="O92" s="13">
        <f t="shared" si="6"/>
        <v>1512455.51</v>
      </c>
      <c r="P92" s="9">
        <f t="shared" si="7"/>
        <v>3024911.02</v>
      </c>
      <c r="Q92" s="9">
        <v>1533756.35</v>
      </c>
      <c r="R92" s="9">
        <v>0</v>
      </c>
      <c r="S92" s="9">
        <v>0</v>
      </c>
      <c r="T92" s="9">
        <v>124414.88</v>
      </c>
      <c r="U92" s="9">
        <f t="shared" si="4"/>
        <v>1658171.23</v>
      </c>
    </row>
    <row r="93" spans="1:21" ht="15" customHeight="1">
      <c r="A93" s="10">
        <v>92</v>
      </c>
      <c r="B93" s="10" t="s">
        <v>294</v>
      </c>
      <c r="C93" s="10" t="s">
        <v>295</v>
      </c>
      <c r="D93" s="15" t="s">
        <v>296</v>
      </c>
      <c r="E93" s="12">
        <v>35356184</v>
      </c>
      <c r="F93" s="9">
        <v>0</v>
      </c>
      <c r="G93" s="9">
        <v>0</v>
      </c>
      <c r="H93" s="9">
        <v>0</v>
      </c>
      <c r="I93" s="9">
        <v>85035</v>
      </c>
      <c r="J93" s="13">
        <f t="shared" si="5"/>
        <v>85035</v>
      </c>
      <c r="K93" s="9">
        <v>0</v>
      </c>
      <c r="L93" s="9">
        <v>0</v>
      </c>
      <c r="M93" s="9">
        <v>0</v>
      </c>
      <c r="N93" s="9">
        <v>85035</v>
      </c>
      <c r="O93" s="13">
        <f t="shared" si="6"/>
        <v>85035</v>
      </c>
      <c r="P93" s="9">
        <f t="shared" si="7"/>
        <v>170070</v>
      </c>
      <c r="Q93" s="9">
        <v>0</v>
      </c>
      <c r="R93" s="9">
        <v>0</v>
      </c>
      <c r="S93" s="9">
        <v>0</v>
      </c>
      <c r="T93" s="9">
        <v>74156.800000000003</v>
      </c>
      <c r="U93" s="9">
        <f t="shared" si="4"/>
        <v>74156.800000000003</v>
      </c>
    </row>
    <row r="94" spans="1:21" ht="15" customHeight="1">
      <c r="A94" s="10">
        <v>93</v>
      </c>
      <c r="B94" s="10" t="s">
        <v>297</v>
      </c>
      <c r="C94" s="10" t="s">
        <v>298</v>
      </c>
      <c r="D94" s="15" t="s">
        <v>299</v>
      </c>
      <c r="E94" s="12">
        <v>36997659</v>
      </c>
      <c r="F94" s="9">
        <v>0</v>
      </c>
      <c r="G94" s="9">
        <v>0</v>
      </c>
      <c r="H94" s="9">
        <v>0</v>
      </c>
      <c r="I94" s="9">
        <v>35214</v>
      </c>
      <c r="J94" s="13">
        <f t="shared" si="5"/>
        <v>35214</v>
      </c>
      <c r="K94" s="9">
        <v>0</v>
      </c>
      <c r="L94" s="9">
        <v>0</v>
      </c>
      <c r="M94" s="9">
        <v>0</v>
      </c>
      <c r="N94" s="9">
        <v>35214</v>
      </c>
      <c r="O94" s="13">
        <f t="shared" si="6"/>
        <v>35214</v>
      </c>
      <c r="P94" s="9">
        <f t="shared" si="7"/>
        <v>70428</v>
      </c>
      <c r="Q94" s="9">
        <v>0</v>
      </c>
      <c r="R94" s="9">
        <v>0</v>
      </c>
      <c r="S94" s="9">
        <v>0</v>
      </c>
      <c r="T94" s="9">
        <v>37078.400000000001</v>
      </c>
      <c r="U94" s="9">
        <f t="shared" si="4"/>
        <v>37078.400000000001</v>
      </c>
    </row>
    <row r="95" spans="1:21" ht="15" customHeight="1">
      <c r="A95" s="10"/>
      <c r="B95" s="10" t="s">
        <v>300</v>
      </c>
      <c r="C95" s="10"/>
      <c r="D95" s="15" t="s">
        <v>301</v>
      </c>
      <c r="E95" s="12">
        <v>49280248</v>
      </c>
      <c r="F95" s="9">
        <v>0</v>
      </c>
      <c r="G95" s="9">
        <v>0</v>
      </c>
      <c r="H95" s="9">
        <v>0</v>
      </c>
      <c r="I95" s="9">
        <v>14355</v>
      </c>
      <c r="J95" s="13">
        <f t="shared" si="5"/>
        <v>14355</v>
      </c>
      <c r="K95" s="9">
        <v>0</v>
      </c>
      <c r="L95" s="9">
        <v>0</v>
      </c>
      <c r="M95" s="9">
        <v>0</v>
      </c>
      <c r="N95" s="9">
        <v>14355</v>
      </c>
      <c r="O95" s="13">
        <f t="shared" si="6"/>
        <v>14355</v>
      </c>
      <c r="P95" s="9">
        <f t="shared" si="7"/>
        <v>28710</v>
      </c>
      <c r="Q95" s="9">
        <v>0</v>
      </c>
      <c r="R95" s="9">
        <v>0</v>
      </c>
      <c r="S95" s="9">
        <v>0</v>
      </c>
      <c r="T95" s="9">
        <v>42911</v>
      </c>
      <c r="U95" s="9">
        <f t="shared" si="4"/>
        <v>42911</v>
      </c>
    </row>
    <row r="96" spans="1:21" ht="15" customHeight="1">
      <c r="A96" s="10"/>
      <c r="B96" s="10" t="s">
        <v>302</v>
      </c>
      <c r="C96" s="10"/>
      <c r="D96" s="15" t="s">
        <v>303</v>
      </c>
      <c r="E96" s="12">
        <v>45919676</v>
      </c>
      <c r="F96" s="9">
        <v>0</v>
      </c>
      <c r="G96" s="9">
        <v>0</v>
      </c>
      <c r="H96" s="9">
        <v>0</v>
      </c>
      <c r="I96" s="9">
        <v>8554</v>
      </c>
      <c r="J96" s="13">
        <f t="shared" si="5"/>
        <v>8554</v>
      </c>
      <c r="K96" s="9">
        <v>0</v>
      </c>
      <c r="L96" s="9">
        <v>0</v>
      </c>
      <c r="M96" s="9">
        <v>0</v>
      </c>
      <c r="N96" s="9">
        <v>8554</v>
      </c>
      <c r="O96" s="13">
        <f t="shared" si="6"/>
        <v>8554</v>
      </c>
      <c r="P96" s="9">
        <f t="shared" si="7"/>
        <v>17108</v>
      </c>
      <c r="Q96" s="9">
        <v>0</v>
      </c>
      <c r="R96" s="9">
        <v>0</v>
      </c>
      <c r="S96" s="9">
        <v>0</v>
      </c>
      <c r="T96" s="9">
        <v>52788.66</v>
      </c>
      <c r="U96" s="9">
        <f t="shared" si="4"/>
        <v>52788.66</v>
      </c>
    </row>
    <row r="97" spans="1:21" ht="15" customHeight="1">
      <c r="A97" s="10"/>
      <c r="B97" s="10" t="s">
        <v>304</v>
      </c>
      <c r="C97" s="10"/>
      <c r="D97" s="15" t="s">
        <v>305</v>
      </c>
      <c r="E97" s="12">
        <v>24664944</v>
      </c>
      <c r="F97" s="9">
        <v>0</v>
      </c>
      <c r="G97" s="9">
        <v>0</v>
      </c>
      <c r="H97" s="9">
        <v>0</v>
      </c>
      <c r="I97" s="9">
        <v>7667</v>
      </c>
      <c r="J97" s="13">
        <f t="shared" si="5"/>
        <v>7667</v>
      </c>
      <c r="K97" s="9">
        <v>0</v>
      </c>
      <c r="L97" s="9">
        <v>0</v>
      </c>
      <c r="M97" s="9">
        <v>0</v>
      </c>
      <c r="N97" s="9">
        <v>7667</v>
      </c>
      <c r="O97" s="13">
        <f t="shared" si="6"/>
        <v>7667</v>
      </c>
      <c r="P97" s="9">
        <f t="shared" si="7"/>
        <v>15334</v>
      </c>
      <c r="Q97" s="9">
        <v>0</v>
      </c>
      <c r="R97" s="9">
        <v>0</v>
      </c>
      <c r="S97" s="9">
        <v>0</v>
      </c>
      <c r="T97" s="9">
        <v>128733</v>
      </c>
      <c r="U97" s="9">
        <f t="shared" si="4"/>
        <v>128733</v>
      </c>
    </row>
    <row r="98" spans="1:21" ht="15" customHeight="1">
      <c r="A98" s="10"/>
      <c r="B98" s="10"/>
      <c r="C98" s="10"/>
      <c r="D98" s="15" t="s">
        <v>306</v>
      </c>
      <c r="E98" s="12"/>
      <c r="F98" s="9">
        <f t="shared" ref="F98:R98" si="8">SUM(F2:F97)</f>
        <v>220117613.52999997</v>
      </c>
      <c r="G98" s="9">
        <f t="shared" si="8"/>
        <v>19736806.870000001</v>
      </c>
      <c r="H98" s="9">
        <f t="shared" si="8"/>
        <v>1774109.7266666668</v>
      </c>
      <c r="I98" s="9">
        <f t="shared" si="8"/>
        <v>42827040</v>
      </c>
      <c r="J98" s="13">
        <f>SUM(J2:J97)</f>
        <v>284455570.12666667</v>
      </c>
      <c r="K98" s="9">
        <f t="shared" ref="K98:N98" si="9">SUM(K2:K97)</f>
        <v>212437195.56</v>
      </c>
      <c r="L98" s="9">
        <f t="shared" si="9"/>
        <v>19736806.870000001</v>
      </c>
      <c r="M98" s="9">
        <f t="shared" si="9"/>
        <v>1774109.7266666668</v>
      </c>
      <c r="N98" s="9">
        <f t="shared" si="9"/>
        <v>42834964</v>
      </c>
      <c r="O98" s="13">
        <f>SUM(O2:O97)</f>
        <v>276783076.15666676</v>
      </c>
      <c r="P98" s="9">
        <f t="shared" si="8"/>
        <v>561238646.2833333</v>
      </c>
      <c r="Q98" s="9">
        <f t="shared" si="8"/>
        <v>211097883.20000002</v>
      </c>
      <c r="R98" s="9">
        <f t="shared" si="8"/>
        <v>19713976</v>
      </c>
      <c r="S98" s="9">
        <f>SUM(S2:S94)</f>
        <v>1587815.75</v>
      </c>
      <c r="T98" s="9">
        <f>SUM(T2:T94)</f>
        <v>37943762.830000013</v>
      </c>
      <c r="U98" s="9">
        <f>SUM(U2:U97)</f>
        <v>270567870.44000006</v>
      </c>
    </row>
  </sheetData>
  <pageMargins left="0.19685039370078741" right="0.19685039370078741" top="0.15748031496062992" bottom="0.15748031496062992" header="0.19685039370078741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31.01.2025 ALOCARE FEB 2025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2025-02-01T08:37:57Z</dcterms:modified>
</cp:coreProperties>
</file>